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5600" windowHeight="9240"/>
  </bookViews>
  <sheets>
    <sheet name="Consulta" sheetId="2" r:id="rId1"/>
    <sheet name="Tabla_Militar" sheetId="1" r:id="rId2"/>
    <sheet name="Independiente" sheetId="3" state="hidden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41" i="3" l="1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C41" i="3"/>
  <c r="B41" i="3" s="1"/>
  <c r="C40" i="3"/>
  <c r="C39" i="3"/>
  <c r="B39" i="3" s="1"/>
  <c r="C38" i="3"/>
  <c r="C37" i="3"/>
  <c r="B37" i="3" s="1"/>
  <c r="C36" i="3"/>
  <c r="C35" i="3"/>
  <c r="B35" i="3" s="1"/>
  <c r="C34" i="3"/>
  <c r="B34" i="3" s="1"/>
  <c r="C33" i="3"/>
  <c r="B33" i="3" s="1"/>
  <c r="C32" i="3"/>
  <c r="C31" i="3"/>
  <c r="B31" i="3" s="1"/>
  <c r="C30" i="3"/>
  <c r="C29" i="3"/>
  <c r="B29" i="3" s="1"/>
  <c r="C28" i="3"/>
  <c r="C27" i="3"/>
  <c r="B27" i="3" s="1"/>
  <c r="L5" i="3" s="1"/>
  <c r="B40" i="3"/>
  <c r="B38" i="3"/>
  <c r="B36" i="3"/>
  <c r="B32" i="3"/>
  <c r="B30" i="3"/>
  <c r="B28" i="3"/>
  <c r="J5" i="3" l="1"/>
  <c r="M5" i="3" s="1"/>
  <c r="K5" i="3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Y5" i="2" l="1"/>
  <c r="AX5" i="2" s="1"/>
  <c r="AZ5" i="2"/>
  <c r="BA5" i="2"/>
  <c r="AY6" i="2"/>
  <c r="AX6" i="2" s="1"/>
  <c r="AZ6" i="2"/>
  <c r="BA6" i="2"/>
  <c r="AY7" i="2"/>
  <c r="AX7" i="2" s="1"/>
  <c r="AZ7" i="2"/>
  <c r="BA7" i="2"/>
  <c r="AY8" i="2"/>
  <c r="AX8" i="2" s="1"/>
  <c r="AZ8" i="2"/>
  <c r="BA8" i="2"/>
  <c r="AY9" i="2"/>
  <c r="AX9" i="2" s="1"/>
  <c r="AZ9" i="2"/>
  <c r="BA9" i="2"/>
  <c r="AY10" i="2"/>
  <c r="AX10" i="2" s="1"/>
  <c r="AZ10" i="2"/>
  <c r="BA10" i="2"/>
  <c r="AY11" i="2"/>
  <c r="AX11" i="2" s="1"/>
  <c r="AZ11" i="2"/>
  <c r="BA11" i="2"/>
  <c r="AY12" i="2"/>
  <c r="AX12" i="2" s="1"/>
  <c r="AZ12" i="2"/>
  <c r="BA12" i="2"/>
  <c r="AY13" i="2"/>
  <c r="AX13" i="2" s="1"/>
  <c r="AZ13" i="2"/>
  <c r="BA13" i="2"/>
  <c r="AY14" i="2"/>
  <c r="AX14" i="2" s="1"/>
  <c r="AZ14" i="2"/>
  <c r="BA14" i="2"/>
  <c r="AY15" i="2"/>
  <c r="AX15" i="2" s="1"/>
  <c r="AZ15" i="2"/>
  <c r="BA15" i="2"/>
  <c r="AY16" i="2"/>
  <c r="AX16" i="2" s="1"/>
  <c r="AZ16" i="2"/>
  <c r="BA16" i="2"/>
  <c r="AY17" i="2"/>
  <c r="AX17" i="2" s="1"/>
  <c r="AZ17" i="2"/>
  <c r="BA17" i="2"/>
  <c r="AY18" i="2"/>
  <c r="AX18" i="2" s="1"/>
  <c r="AZ18" i="2"/>
  <c r="BA18" i="2"/>
  <c r="AY19" i="2"/>
  <c r="AX19" i="2" s="1"/>
  <c r="H5" i="2" s="1"/>
  <c r="AZ19" i="2"/>
  <c r="BA19" i="2"/>
  <c r="K5" i="2" l="1"/>
  <c r="E5" i="2"/>
  <c r="N5" i="2"/>
</calcChain>
</file>

<file path=xl/comments1.xml><?xml version="1.0" encoding="utf-8"?>
<comments xmlns="http://schemas.openxmlformats.org/spreadsheetml/2006/main">
  <authors>
    <author>Dsistemas</author>
  </authors>
  <commentList>
    <comment ref="B5" authorId="0">
      <text>
        <r>
          <rPr>
            <b/>
            <sz val="9"/>
            <color indexed="81"/>
            <rFont val="Tahoma"/>
            <charset val="1"/>
          </rPr>
          <t>Ingrese la cantidad o lote de productos que desea evaluar.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charset val="1"/>
          </rPr>
          <t>Indica el numero de unidades a los que le debe de revisar o inspeccionar la calidad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charset val="1"/>
          </rPr>
          <t>Numero de unidades defectuosas que se pueden aceptar para el lote pase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5" authorId="0">
      <text>
        <r>
          <rPr>
            <b/>
            <sz val="9"/>
            <color indexed="81"/>
            <rFont val="Tahoma"/>
            <charset val="1"/>
          </rPr>
          <t>Numero de unidades defectuosas que indican que el lote debe ser rechazado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5" authorId="0">
      <text>
        <r>
          <rPr>
            <b/>
            <sz val="9"/>
            <color indexed="81"/>
            <rFont val="Tahoma"/>
            <charset val="1"/>
          </rPr>
          <t>Indica el numero de veses de revisiones que deben realizarse al lote de productos.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<sst xmlns="http://schemas.openxmlformats.org/spreadsheetml/2006/main" count="68" uniqueCount="21">
  <si>
    <t xml:space="preserve">LA FRECUENCIA DE INSPECCION SALE DE LA DIVISION ENTRE EL TAMAÑO DEL LOTE Y EL TAMAÑO DE LA MUESTRA </t>
  </si>
  <si>
    <t>NOTA:</t>
  </si>
  <si>
    <t>A</t>
  </si>
  <si>
    <t>RECHAZO</t>
  </si>
  <si>
    <t>ACEPTACION</t>
  </si>
  <si>
    <t>TAMAÑO DE LA MUESTRA</t>
  </si>
  <si>
    <t>NIVEL ACEPTABLE DE CALIDAD</t>
  </si>
  <si>
    <t>NIVEL DE INSPECCION GENERAL</t>
  </si>
  <si>
    <t>TAMAÑO DEL LOTE</t>
  </si>
  <si>
    <t>Rechazo</t>
  </si>
  <si>
    <t>rec</t>
  </si>
  <si>
    <t>ace</t>
  </si>
  <si>
    <t>mue</t>
  </si>
  <si>
    <t>can</t>
  </si>
  <si>
    <t>Frecuencia Inspección</t>
  </si>
  <si>
    <t>Tamaño Muestra</t>
  </si>
  <si>
    <t>Cantidad a PCC.</t>
  </si>
  <si>
    <t>Aceptación</t>
  </si>
  <si>
    <t>CONSULTA DE DATOS TABLAS MILTARES</t>
  </si>
  <si>
    <t>TABLA MILITAR</t>
  </si>
  <si>
    <t>TABLA MILITAR PARA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</si>
</sst>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1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1" applyFont="1"/>
    <xf numFmtId="0" fontId="6" fillId="0" borderId="0" xfId="0" applyFont="1"/>
    <xf numFmtId="0" fontId="5" fillId="4" borderId="8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/>
    </xf>
    <xf numFmtId="0" fontId="7" fillId="0" borderId="0" xfId="1" applyFont="1"/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3" fontId="7" fillId="0" borderId="0" xfId="1" applyNumberFormat="1" applyFont="1"/>
    <xf numFmtId="0" fontId="8" fillId="2" borderId="10" xfId="1" applyFont="1" applyFill="1" applyBorder="1" applyAlignment="1">
      <alignment horizont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22" xfId="0" applyFont="1" applyBorder="1" applyAlignment="1">
      <alignment horizontal="left" vertical="center" indent="15"/>
    </xf>
    <xf numFmtId="0" fontId="0" fillId="0" borderId="0" xfId="0" applyProtection="1">
      <protection hidden="1"/>
    </xf>
    <xf numFmtId="0" fontId="0" fillId="0" borderId="23" xfId="0" applyBorder="1" applyProtection="1">
      <protection hidden="1"/>
    </xf>
    <xf numFmtId="0" fontId="10" fillId="0" borderId="0" xfId="0" applyFont="1"/>
    <xf numFmtId="0" fontId="0" fillId="0" borderId="24" xfId="0" applyBorder="1" applyProtection="1"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5" fillId="4" borderId="29" xfId="1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 vertical="center" wrapText="1"/>
    </xf>
    <xf numFmtId="0" fontId="5" fillId="5" borderId="30" xfId="1" applyFont="1" applyFill="1" applyBorder="1" applyAlignment="1">
      <alignment horizontal="center"/>
    </xf>
    <xf numFmtId="0" fontId="5" fillId="5" borderId="30" xfId="1" applyFont="1" applyFill="1" applyBorder="1" applyAlignment="1">
      <alignment horizontal="center" vertical="center" wrapText="1"/>
    </xf>
    <xf numFmtId="0" fontId="5" fillId="4" borderId="30" xfId="1" applyFont="1" applyFill="1" applyBorder="1" applyAlignment="1">
      <alignment horizontal="center"/>
    </xf>
    <xf numFmtId="0" fontId="5" fillId="4" borderId="30" xfId="1" applyFont="1" applyFill="1" applyBorder="1" applyAlignment="1">
      <alignment horizontal="center" vertical="center" wrapText="1"/>
    </xf>
    <xf numFmtId="3" fontId="11" fillId="7" borderId="27" xfId="0" applyNumberFormat="1" applyFont="1" applyFill="1" applyBorder="1" applyAlignment="1" applyProtection="1">
      <alignment horizontal="center" vertical="center"/>
      <protection hidden="1"/>
    </xf>
    <xf numFmtId="3" fontId="11" fillId="0" borderId="27" xfId="0" applyNumberFormat="1" applyFont="1" applyBorder="1" applyAlignment="1" applyProtection="1">
      <alignment horizontal="center" vertical="center"/>
      <protection hidden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8" fillId="2" borderId="10" xfId="1" applyFont="1" applyFill="1" applyBorder="1" applyAlignment="1">
      <alignment horizontal="center" wrapText="1"/>
    </xf>
    <xf numFmtId="9" fontId="0" fillId="0" borderId="0" xfId="2" applyFont="1"/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1" fillId="7" borderId="27" xfId="0" applyNumberFormat="1" applyFont="1" applyFill="1" applyBorder="1" applyAlignment="1" applyProtection="1">
      <alignment horizontal="center" vertical="center"/>
      <protection hidden="1"/>
    </xf>
    <xf numFmtId="3" fontId="11" fillId="7" borderId="26" xfId="0" applyNumberFormat="1" applyFont="1" applyFill="1" applyBorder="1" applyAlignment="1" applyProtection="1">
      <alignment horizontal="center" vertical="center"/>
      <protection hidden="1"/>
    </xf>
    <xf numFmtId="3" fontId="11" fillId="7" borderId="25" xfId="0" applyNumberFormat="1" applyFont="1" applyFill="1" applyBorder="1" applyAlignment="1" applyProtection="1">
      <alignment horizontal="center" vertical="center"/>
      <protection hidden="1"/>
    </xf>
    <xf numFmtId="3" fontId="11" fillId="0" borderId="27" xfId="0" applyNumberFormat="1" applyFont="1" applyBorder="1" applyAlignment="1" applyProtection="1">
      <alignment horizontal="center" vertical="center"/>
      <protection hidden="1"/>
    </xf>
    <xf numFmtId="3" fontId="11" fillId="0" borderId="26" xfId="0" applyNumberFormat="1" applyFont="1" applyBorder="1" applyAlignment="1" applyProtection="1">
      <alignment horizontal="center" vertical="center"/>
      <protection hidden="1"/>
    </xf>
    <xf numFmtId="3" fontId="11" fillId="0" borderId="25" xfId="0" applyNumberFormat="1" applyFont="1" applyBorder="1" applyAlignment="1" applyProtection="1">
      <alignment horizontal="center" vertical="center"/>
      <protection hidden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11" fillId="6" borderId="28" xfId="0" applyFont="1" applyFill="1" applyBorder="1" applyAlignment="1" applyProtection="1">
      <alignment horizontal="center" vertical="center" wrapText="1"/>
      <protection hidden="1"/>
    </xf>
    <xf numFmtId="0" fontId="11" fillId="6" borderId="14" xfId="0" applyFont="1" applyFill="1" applyBorder="1" applyAlignment="1" applyProtection="1">
      <alignment horizontal="center" vertical="center" wrapText="1"/>
      <protection hidden="1"/>
    </xf>
    <xf numFmtId="0" fontId="4" fillId="2" borderId="6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5" fillId="3" borderId="6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wrapText="1"/>
    </xf>
    <xf numFmtId="0" fontId="8" fillId="2" borderId="14" xfId="1" applyFont="1" applyFill="1" applyBorder="1" applyAlignment="1">
      <alignment horizontal="center" wrapText="1"/>
    </xf>
    <xf numFmtId="0" fontId="9" fillId="0" borderId="11" xfId="0" applyFont="1" applyBorder="1"/>
    <xf numFmtId="10" fontId="8" fillId="2" borderId="10" xfId="1" applyNumberFormat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59266</xdr:rowOff>
    </xdr:from>
    <xdr:to>
      <xdr:col>2</xdr:col>
      <xdr:colOff>381000</xdr:colOff>
      <xdr:row>2</xdr:row>
      <xdr:rowOff>37041</xdr:rowOff>
    </xdr:to>
    <xdr:sp macro="" textlink="">
      <xdr:nvSpPr>
        <xdr:cNvPr id="2" name="1 Rectángulo"/>
        <xdr:cNvSpPr/>
      </xdr:nvSpPr>
      <xdr:spPr>
        <a:xfrm>
          <a:off x="666750" y="59266"/>
          <a:ext cx="1085850" cy="368300"/>
        </a:xfrm>
        <a:prstGeom prst="rect">
          <a:avLst/>
        </a:prstGeom>
        <a:gradFill>
          <a:gsLst>
            <a:gs pos="0">
              <a:schemeClr val="bg1">
                <a:lumMod val="50000"/>
              </a:schemeClr>
            </a:gs>
            <a:gs pos="50000">
              <a:schemeClr val="tx1"/>
            </a:gs>
            <a:gs pos="100000">
              <a:schemeClr val="bg1">
                <a:lumMod val="50000"/>
              </a:schemeClr>
            </a:gs>
          </a:gsLst>
          <a:lin ang="5400000" scaled="0"/>
        </a:gra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0</xdr:col>
      <xdr:colOff>66675</xdr:colOff>
      <xdr:row>25</xdr:row>
      <xdr:rowOff>190500</xdr:rowOff>
    </xdr:from>
    <xdr:to>
      <xdr:col>12</xdr:col>
      <xdr:colOff>247650</xdr:colOff>
      <xdr:row>45</xdr:row>
      <xdr:rowOff>19050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953000"/>
          <a:ext cx="9324975" cy="3638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46</xdr:row>
      <xdr:rowOff>57150</xdr:rowOff>
    </xdr:from>
    <xdr:to>
      <xdr:col>17</xdr:col>
      <xdr:colOff>571500</xdr:colOff>
      <xdr:row>64</xdr:row>
      <xdr:rowOff>28575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8820150"/>
          <a:ext cx="13354050" cy="34004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ORNANDY\Proyectos%202011\Industrial%20de%20Bujes%20y%20Herrajes\PCP\IBH_PC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Hoja_Ruta"/>
      <sheetName val="Hoja_Inspeccion"/>
      <sheetName val="Archivo_H_Ruta"/>
      <sheetName val="Mat_Pro"/>
      <sheetName val="Variables"/>
      <sheetName val="Tiempo_Estandar"/>
      <sheetName val="Maestros"/>
      <sheetName val="IBH_PCP"/>
    </sheetNames>
    <sheetDataSet>
      <sheetData sheetId="0"/>
      <sheetData sheetId="1">
        <row r="7">
          <cell r="K7" t="str">
            <v>Grapa 7/8 x 3 x 22 RO</v>
          </cell>
        </row>
      </sheetData>
      <sheetData sheetId="2"/>
      <sheetData sheetId="3"/>
      <sheetData sheetId="4"/>
      <sheetData sheetId="5"/>
      <sheetData sheetId="6">
        <row r="5">
          <cell r="B5" t="str">
            <v>ARANDELA7/8x11/8x31/2</v>
          </cell>
        </row>
      </sheetData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tabColor theme="1"/>
  </sheetPr>
  <dimension ref="A1:BA19"/>
  <sheetViews>
    <sheetView showGridLines="0" tabSelected="1" workbookViewId="0"/>
  </sheetViews>
  <sheetFormatPr baseColWidth="10" defaultRowHeight="15" x14ac:dyDescent="0.25"/>
  <cols>
    <col min="1" max="1" width="9.140625" customWidth="1"/>
    <col min="2" max="2" width="6.140625" customWidth="1"/>
    <col min="3" max="7" width="3.42578125" customWidth="1"/>
    <col min="8" max="10" width="4.28515625" customWidth="1"/>
    <col min="11" max="17" width="3.42578125" customWidth="1"/>
    <col min="23" max="23" width="4.7109375" customWidth="1"/>
    <col min="50" max="50" width="6.7109375" customWidth="1"/>
    <col min="51" max="53" width="4.7109375" customWidth="1"/>
  </cols>
  <sheetData>
    <row r="1" spans="1:53" ht="15.75" thickBot="1" x14ac:dyDescent="0.3"/>
    <row r="2" spans="1:53" ht="15.75" thickBot="1" x14ac:dyDescent="0.3">
      <c r="B2" s="30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</row>
    <row r="3" spans="1:53" ht="15.75" thickBot="1" x14ac:dyDescent="0.3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AX3" s="14"/>
      <c r="AY3" s="14"/>
      <c r="AZ3" s="14"/>
      <c r="BA3" s="14"/>
    </row>
    <row r="4" spans="1:53" ht="36" customHeight="1" thickBot="1" x14ac:dyDescent="0.3">
      <c r="B4" s="39" t="s">
        <v>16</v>
      </c>
      <c r="C4" s="40"/>
      <c r="D4" s="41"/>
      <c r="E4" s="39" t="s">
        <v>15</v>
      </c>
      <c r="F4" s="40"/>
      <c r="G4" s="41"/>
      <c r="H4" s="39" t="s">
        <v>17</v>
      </c>
      <c r="I4" s="40"/>
      <c r="J4" s="41"/>
      <c r="K4" s="39" t="s">
        <v>9</v>
      </c>
      <c r="L4" s="40"/>
      <c r="M4" s="41"/>
      <c r="N4" s="39" t="s">
        <v>14</v>
      </c>
      <c r="O4" s="40"/>
      <c r="P4" s="40"/>
      <c r="Q4" s="41"/>
      <c r="R4" s="14"/>
      <c r="AX4" s="18" t="s">
        <v>13</v>
      </c>
      <c r="AY4" s="18" t="s">
        <v>12</v>
      </c>
      <c r="AZ4" s="18" t="s">
        <v>11</v>
      </c>
      <c r="BA4" s="18" t="s">
        <v>10</v>
      </c>
    </row>
    <row r="5" spans="1:53" ht="27" customHeight="1" x14ac:dyDescent="0.25">
      <c r="A5" s="16" t="str">
        <f>[1]Hoja_Ruta!$K$7</f>
        <v>Grapa 7/8 x 3 x 22 RO</v>
      </c>
      <c r="B5" s="33"/>
      <c r="C5" s="34"/>
      <c r="D5" s="35"/>
      <c r="E5" s="36">
        <f>(INDEX($AX$5:$BA$19,MATCH(B5,$AX$5:$AX$19,0),2))</f>
        <v>0</v>
      </c>
      <c r="F5" s="37"/>
      <c r="G5" s="38"/>
      <c r="H5" s="36">
        <f>(INDEX($AX$5:$BA$19,MATCH(B5,$AX$5:$AX$19,0),3))</f>
        <v>0</v>
      </c>
      <c r="I5" s="37"/>
      <c r="J5" s="38"/>
      <c r="K5" s="36">
        <f>(INDEX($AX$5:$BA$19,MATCH(B5,$AX$5:$AX$19,0),4))</f>
        <v>0</v>
      </c>
      <c r="L5" s="37"/>
      <c r="M5" s="38"/>
      <c r="N5" s="36">
        <f t="shared" ref="N5" si="0">IF(E5&lt;&gt;0,(B5/E5),0)</f>
        <v>0</v>
      </c>
      <c r="O5" s="37"/>
      <c r="P5" s="37"/>
      <c r="Q5" s="38"/>
      <c r="R5" s="14"/>
      <c r="AX5" s="17">
        <f t="shared" ref="AX5:AX19" si="1">IF(AY5&gt;0,$B$5,0)</f>
        <v>0</v>
      </c>
      <c r="AY5" s="17">
        <f>IF(AND($B$5&gt;=Tabla_Militar!$B$7,$B$5&lt;=Tabla_Militar!$D$7),Tabla_Militar!$E$7,0)</f>
        <v>0</v>
      </c>
      <c r="AZ5" s="17">
        <f>IF(AND($B$5&gt;=Tabla_Militar!$B$7,$B$5&lt;=Tabla_Militar!$D$7),Tabla_Militar!$F$7,0)</f>
        <v>0</v>
      </c>
      <c r="BA5" s="17">
        <f>IF(AND($B$5&gt;=Tabla_Militar!$B$7,$B$5&lt;=Tabla_Militar!$D$7),Tabla_Militar!$G$7,0)</f>
        <v>0</v>
      </c>
    </row>
    <row r="6" spans="1:53" ht="18" customHeight="1" x14ac:dyDescent="0.25">
      <c r="A6" s="16" t="str">
        <f>[1]Hoja_Ruta!$K$7</f>
        <v>Grapa 7/8 x 3 x 22 RO</v>
      </c>
      <c r="R6" s="14"/>
      <c r="AX6" s="15">
        <f t="shared" si="1"/>
        <v>0</v>
      </c>
      <c r="AY6" s="15">
        <f>IF(AND($B$5&gt;=Tabla_Militar!$B$8,$B$5&lt;=Tabla_Militar!$D$8),Tabla_Militar!$E$8,0)</f>
        <v>0</v>
      </c>
      <c r="AZ6" s="15">
        <f>IF(AND($B$5&gt;=Tabla_Militar!$B$8,$B$5&lt;=Tabla_Militar!$D$8),Tabla_Militar!$F$8,0)</f>
        <v>0</v>
      </c>
      <c r="BA6" s="15">
        <f>IF(AND($B$5&gt;=Tabla_Militar!$B$8,$B$5&lt;=Tabla_Militar!$D$8),Tabla_Militar!$G$8,0)</f>
        <v>0</v>
      </c>
    </row>
    <row r="7" spans="1:53" ht="18" customHeight="1" x14ac:dyDescent="0.25">
      <c r="A7" s="16" t="str">
        <f>[1]Hoja_Ruta!$K$7</f>
        <v>Grapa 7/8 x 3 x 22 RO</v>
      </c>
      <c r="R7" s="14"/>
      <c r="AX7" s="15">
        <f t="shared" si="1"/>
        <v>0</v>
      </c>
      <c r="AY7" s="15">
        <f>IF(AND($B$5&gt;=Tabla_Militar!$B$9,$B$5&lt;=Tabla_Militar!$D$9),Tabla_Militar!$E$9,0)</f>
        <v>0</v>
      </c>
      <c r="AZ7" s="15">
        <f>IF(AND($B$5&gt;=Tabla_Militar!$B$9,$B$5&lt;=Tabla_Militar!$D$9),Tabla_Militar!$F$9,0)</f>
        <v>0</v>
      </c>
      <c r="BA7" s="15">
        <f>IF(AND($B$5&gt;=Tabla_Militar!$B$9,$B$5&lt;=Tabla_Militar!$D$9),Tabla_Militar!$G$9,0)</f>
        <v>0</v>
      </c>
    </row>
    <row r="8" spans="1:53" ht="18" customHeight="1" x14ac:dyDescent="0.25">
      <c r="A8" s="16" t="str">
        <f>[1]Hoja_Ruta!$K$7</f>
        <v>Grapa 7/8 x 3 x 22 RO</v>
      </c>
      <c r="B8" s="29"/>
      <c r="R8" s="14"/>
      <c r="AX8" s="15">
        <f t="shared" si="1"/>
        <v>0</v>
      </c>
      <c r="AY8" s="15">
        <f>IF(AND($B$5&gt;=Tabla_Militar!$B$10,$B$5&lt;=Tabla_Militar!$D$10),Tabla_Militar!$E$10,0)</f>
        <v>0</v>
      </c>
      <c r="AZ8" s="15">
        <f>IF(AND($B$5&gt;=Tabla_Militar!$B$10,$B$5&lt;=Tabla_Militar!$D$10),Tabla_Militar!$F$10,0)</f>
        <v>0</v>
      </c>
      <c r="BA8" s="15">
        <f>IF(AND($B$5&gt;=Tabla_Militar!$B$10,$B$5&lt;=Tabla_Militar!$D$10),Tabla_Militar!$G$10,0)</f>
        <v>0</v>
      </c>
    </row>
    <row r="9" spans="1:53" ht="18" customHeight="1" x14ac:dyDescent="0.25">
      <c r="A9" s="16" t="str">
        <f>[1]Hoja_Ruta!$K$7</f>
        <v>Grapa 7/8 x 3 x 22 RO</v>
      </c>
      <c r="R9" s="14"/>
      <c r="AX9" s="15">
        <f t="shared" si="1"/>
        <v>0</v>
      </c>
      <c r="AY9" s="15">
        <f>IF(AND($B$5&gt;=Tabla_Militar!$B$11,$B$5&lt;=Tabla_Militar!$D$11),Tabla_Militar!$E$11,0)</f>
        <v>0</v>
      </c>
      <c r="AZ9" s="15">
        <f>IF(AND($B$5&gt;=Tabla_Militar!$B$11,$B$5&lt;=Tabla_Militar!$D$11),Tabla_Militar!$F$11,0)</f>
        <v>0</v>
      </c>
      <c r="BA9" s="15">
        <f>IF(AND($B$5&gt;=Tabla_Militar!$B$11,$B$5&lt;=Tabla_Militar!$D$11),Tabla_Militar!$G$11,0)</f>
        <v>0</v>
      </c>
    </row>
    <row r="10" spans="1:53" ht="18" customHeight="1" x14ac:dyDescent="0.25">
      <c r="A10" s="16" t="str">
        <f>[1]Hoja_Ruta!$K$7</f>
        <v>Grapa 7/8 x 3 x 22 RO</v>
      </c>
      <c r="R10" s="14"/>
      <c r="AX10" s="15">
        <f t="shared" si="1"/>
        <v>0</v>
      </c>
      <c r="AY10" s="15">
        <f>IF(AND($B$5&gt;=Tabla_Militar!$B$12,$B$5&lt;=Tabla_Militar!$D$12),Tabla_Militar!$E$12,0)</f>
        <v>0</v>
      </c>
      <c r="AZ10" s="15">
        <f>IF(AND($B$5&gt;=Tabla_Militar!$B$12,$B$5&lt;=Tabla_Militar!$D$12),Tabla_Militar!$F$12,0)</f>
        <v>0</v>
      </c>
      <c r="BA10" s="15">
        <f>IF(AND($B$5&gt;=Tabla_Militar!$B$12,$B$5&lt;=Tabla_Militar!$D$12),Tabla_Militar!$G$12,0)</f>
        <v>0</v>
      </c>
    </row>
    <row r="11" spans="1:53" ht="18" customHeight="1" x14ac:dyDescent="0.25">
      <c r="A11" s="16" t="str">
        <f>[1]Hoja_Ruta!$K$7</f>
        <v>Grapa 7/8 x 3 x 22 RO</v>
      </c>
      <c r="R11" s="14"/>
      <c r="AX11" s="15">
        <f t="shared" si="1"/>
        <v>0</v>
      </c>
      <c r="AY11" s="15">
        <f>IF(AND($B$5&gt;=Tabla_Militar!$B$13,$B$5&lt;=Tabla_Militar!$D$13),Tabla_Militar!$E$13,0)</f>
        <v>0</v>
      </c>
      <c r="AZ11" s="15">
        <f>IF(AND($B$5&gt;=Tabla_Militar!$B$13,$B$5&lt;=Tabla_Militar!$D$13),Tabla_Militar!$F$13,0)</f>
        <v>0</v>
      </c>
      <c r="BA11" s="15">
        <f>IF(AND($B$5&gt;=Tabla_Militar!$B$13,$B$5&lt;=Tabla_Militar!$D$13),Tabla_Militar!$G$13,0)</f>
        <v>0</v>
      </c>
    </row>
    <row r="12" spans="1:53" ht="18" customHeight="1" x14ac:dyDescent="0.25">
      <c r="A12" s="16" t="str">
        <f>[1]Hoja_Ruta!$K$7</f>
        <v>Grapa 7/8 x 3 x 22 RO</v>
      </c>
      <c r="R12" s="14"/>
      <c r="AX12" s="15">
        <f t="shared" si="1"/>
        <v>0</v>
      </c>
      <c r="AY12" s="15">
        <f>IF(AND($B$5&gt;=Tabla_Militar!$B$14,$B$5&lt;=Tabla_Militar!$D$14),Tabla_Militar!$E$14,0)</f>
        <v>0</v>
      </c>
      <c r="AZ12" s="15">
        <f>IF(AND($B$5&gt;=Tabla_Militar!$B$14,$B$5&lt;=Tabla_Militar!$D$14),Tabla_Militar!$F$14,0)</f>
        <v>0</v>
      </c>
      <c r="BA12" s="15">
        <f>IF(AND($B$5&gt;=Tabla_Militar!$B$14,$B$5&lt;=Tabla_Militar!$D$14),Tabla_Militar!$G$14,0)</f>
        <v>0</v>
      </c>
    </row>
    <row r="13" spans="1:53" ht="18" customHeight="1" x14ac:dyDescent="0.25">
      <c r="A13" s="16" t="str">
        <f>[1]Hoja_Ruta!$K$7</f>
        <v>Grapa 7/8 x 3 x 22 RO</v>
      </c>
      <c r="R13" s="14"/>
      <c r="AX13" s="15">
        <f t="shared" si="1"/>
        <v>0</v>
      </c>
      <c r="AY13" s="15">
        <f>IF(AND($B$5&gt;=Tabla_Militar!$B$15,$B$5&lt;=Tabla_Militar!$D$15),Tabla_Militar!$E$15,0)</f>
        <v>0</v>
      </c>
      <c r="AZ13" s="15">
        <f>IF(AND($B$5&gt;=Tabla_Militar!$B$15,$B$5&lt;=Tabla_Militar!$D$15),Tabla_Militar!$F$15,0)</f>
        <v>0</v>
      </c>
      <c r="BA13" s="15">
        <f>IF(AND($B$5&gt;=Tabla_Militar!$B$15,$B$5&lt;=Tabla_Militar!$D$15),Tabla_Militar!$G$15,0)</f>
        <v>0</v>
      </c>
    </row>
    <row r="14" spans="1:53" ht="18" customHeight="1" x14ac:dyDescent="0.25">
      <c r="A14" s="16" t="str">
        <f>[1]Hoja_Ruta!$K$7</f>
        <v>Grapa 7/8 x 3 x 22 RO</v>
      </c>
      <c r="R14" s="14"/>
      <c r="AX14" s="15">
        <f t="shared" si="1"/>
        <v>0</v>
      </c>
      <c r="AY14" s="15">
        <f>IF(AND($B$5&gt;=Tabla_Militar!$B$16,$B$5&lt;=Tabla_Militar!$D$16),Tabla_Militar!$E$16,0)</f>
        <v>0</v>
      </c>
      <c r="AZ14" s="15">
        <f>IF(AND($B$5&gt;=Tabla_Militar!$B$16,$B$5&lt;=Tabla_Militar!$D$16),Tabla_Militar!$F$16,0)</f>
        <v>0</v>
      </c>
      <c r="BA14" s="15">
        <f>IF(AND($B$5&gt;=Tabla_Militar!$B$16,$B$5&lt;=Tabla_Militar!$D$16),Tabla_Militar!$G$16,0)</f>
        <v>0</v>
      </c>
    </row>
    <row r="15" spans="1:53" ht="18" customHeight="1" x14ac:dyDescent="0.25">
      <c r="A15" s="16" t="str">
        <f>[1]Hoja_Ruta!$K$7</f>
        <v>Grapa 7/8 x 3 x 22 RO</v>
      </c>
      <c r="R15" s="14"/>
      <c r="AX15" s="15">
        <f t="shared" si="1"/>
        <v>0</v>
      </c>
      <c r="AY15" s="15">
        <f>IF(AND($B$5&gt;=Tabla_Militar!$B$17,$B$5&lt;=Tabla_Militar!$D$17),Tabla_Militar!$E$17,0)</f>
        <v>0</v>
      </c>
      <c r="AZ15" s="15">
        <f>IF(AND($B$5&gt;=Tabla_Militar!$B$17,$B$5&lt;=Tabla_Militar!$D$17),Tabla_Militar!$F$17,0)</f>
        <v>0</v>
      </c>
      <c r="BA15" s="15">
        <f>IF(AND($B$5&gt;=Tabla_Militar!$B$17,$B$5&lt;=Tabla_Militar!$D$17),Tabla_Militar!$G$17,0)</f>
        <v>0</v>
      </c>
    </row>
    <row r="16" spans="1:53" ht="18" customHeight="1" x14ac:dyDescent="0.25">
      <c r="A16" s="16" t="str">
        <f>[1]Hoja_Ruta!$K$7</f>
        <v>Grapa 7/8 x 3 x 22 RO</v>
      </c>
      <c r="R16" s="14"/>
      <c r="AX16" s="15">
        <f t="shared" si="1"/>
        <v>0</v>
      </c>
      <c r="AY16" s="15">
        <f>IF(AND($B$5&gt;=Tabla_Militar!$B$18,$B$5&lt;=Tabla_Militar!$D$18),Tabla_Militar!$E$18,0)</f>
        <v>0</v>
      </c>
      <c r="AZ16" s="15">
        <f>IF(AND($B$5&gt;=Tabla_Militar!$B$18,$B$5&lt;=Tabla_Militar!$D$18),Tabla_Militar!$F$18,0)</f>
        <v>0</v>
      </c>
      <c r="BA16" s="15">
        <f>IF(AND($B$5&gt;=Tabla_Militar!$B$18,$B$5&lt;=Tabla_Militar!$D$18),Tabla_Militar!$G$18,0)</f>
        <v>0</v>
      </c>
    </row>
    <row r="17" spans="1:53" ht="18" customHeight="1" x14ac:dyDescent="0.25">
      <c r="A17" s="16" t="str">
        <f>[1]Hoja_Ruta!$K$7</f>
        <v>Grapa 7/8 x 3 x 22 RO</v>
      </c>
      <c r="R17" s="14"/>
      <c r="AX17" s="15">
        <f t="shared" si="1"/>
        <v>0</v>
      </c>
      <c r="AY17" s="15">
        <f>IF(AND($B$5&gt;=Tabla_Militar!$B$19,$B$5&lt;=Tabla_Militar!$D$19),Tabla_Militar!$E$19,0)</f>
        <v>0</v>
      </c>
      <c r="AZ17" s="15">
        <f>IF(AND($B$5&gt;=Tabla_Militar!$B$19,$B$5&lt;=Tabla_Militar!$D$19),Tabla_Militar!$F$19,0)</f>
        <v>0</v>
      </c>
      <c r="BA17" s="15">
        <f>IF(AND($B$5&gt;=Tabla_Militar!$B$19,$B$5&lt;=Tabla_Militar!$D$19),Tabla_Militar!$G$19,0)</f>
        <v>0</v>
      </c>
    </row>
    <row r="18" spans="1:53" ht="18" customHeight="1" x14ac:dyDescent="0.25">
      <c r="A18" s="16" t="str">
        <f>[1]Hoja_Ruta!$K$7</f>
        <v>Grapa 7/8 x 3 x 22 RO</v>
      </c>
      <c r="R18" s="14"/>
      <c r="AX18" s="15">
        <f t="shared" si="1"/>
        <v>0</v>
      </c>
      <c r="AY18" s="15">
        <f>IF(AND($B$5&gt;=Tabla_Militar!$B$20,$B$5&lt;=Tabla_Militar!$D$20),Tabla_Militar!$E$20,0)</f>
        <v>0</v>
      </c>
      <c r="AZ18" s="15">
        <f>IF(AND($B$5&gt;=Tabla_Militar!$B$20,$B$5&lt;=Tabla_Militar!$D$20),Tabla_Militar!$F$20,0)</f>
        <v>0</v>
      </c>
      <c r="BA18" s="15">
        <f>IF(AND($B$5&gt;=Tabla_Militar!$B$20,$B$5&lt;=Tabla_Militar!$D$20),Tabla_Militar!$G$20,0)</f>
        <v>0</v>
      </c>
    </row>
    <row r="19" spans="1:53" ht="18" customHeight="1" x14ac:dyDescent="0.25">
      <c r="A19" s="16" t="str">
        <f>[1]Hoja_Ruta!$K$7</f>
        <v>Grapa 7/8 x 3 x 22 RO</v>
      </c>
      <c r="R19" s="14"/>
      <c r="AX19" s="15">
        <f t="shared" si="1"/>
        <v>0</v>
      </c>
      <c r="AY19" s="15">
        <f>IF(AND($B$5&gt;=Tabla_Militar!$B$21,$B$5&lt;=Tabla_Militar!$D$21),Tabla_Militar!$E$21,0)</f>
        <v>0</v>
      </c>
      <c r="AZ19" s="15">
        <f>IF(AND($B$5&gt;=Tabla_Militar!$B$21,$B$5&lt;=Tabla_Militar!$D$21),Tabla_Militar!$F$21,0)</f>
        <v>0</v>
      </c>
      <c r="BA19" s="15">
        <f>IF(AND($B$5&gt;=Tabla_Militar!$B$21,$B$5&lt;=Tabla_Militar!$D$21),Tabla_Militar!$G$21,0)</f>
        <v>0</v>
      </c>
    </row>
  </sheetData>
  <sheetProtection selectLockedCells="1" selectUnlockedCells="1"/>
  <mergeCells count="11">
    <mergeCell ref="B2:Q2"/>
    <mergeCell ref="B5:D5"/>
    <mergeCell ref="N5:Q5"/>
    <mergeCell ref="K5:M5"/>
    <mergeCell ref="E5:G5"/>
    <mergeCell ref="K4:M4"/>
    <mergeCell ref="N4:Q4"/>
    <mergeCell ref="E4:G4"/>
    <mergeCell ref="H4:J4"/>
    <mergeCell ref="H5:J5"/>
    <mergeCell ref="B4:D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24"/>
  <sheetViews>
    <sheetView showGridLines="0" workbookViewId="0">
      <selection activeCell="K12" sqref="K12"/>
    </sheetView>
  </sheetViews>
  <sheetFormatPr baseColWidth="10" defaultRowHeight="18" x14ac:dyDescent="0.25"/>
  <cols>
    <col min="1" max="1" width="10" style="1" customWidth="1"/>
    <col min="2" max="2" width="10.5703125" style="1" customWidth="1"/>
    <col min="3" max="3" width="5.85546875" style="1" customWidth="1"/>
    <col min="4" max="4" width="10.7109375" style="1" customWidth="1"/>
    <col min="5" max="7" width="11.42578125" style="1"/>
    <col min="8" max="8" width="1.140625" style="1" customWidth="1"/>
    <col min="9" max="9" width="11.42578125" style="1" customWidth="1"/>
    <col min="10" max="254" width="11.42578125" style="1"/>
    <col min="255" max="255" width="5.85546875" style="1" customWidth="1"/>
    <col min="256" max="256" width="11.5703125" style="1" bestFit="1" customWidth="1"/>
    <col min="257" max="258" width="11.42578125" style="1"/>
    <col min="259" max="259" width="28.28515625" style="1" customWidth="1"/>
    <col min="260" max="262" width="11.42578125" style="1"/>
    <col min="263" max="263" width="20.140625" style="1" customWidth="1"/>
    <col min="264" max="510" width="11.42578125" style="1"/>
    <col min="511" max="511" width="5.85546875" style="1" customWidth="1"/>
    <col min="512" max="512" width="11.5703125" style="1" bestFit="1" customWidth="1"/>
    <col min="513" max="514" width="11.42578125" style="1"/>
    <col min="515" max="515" width="28.28515625" style="1" customWidth="1"/>
    <col min="516" max="518" width="11.42578125" style="1"/>
    <col min="519" max="519" width="20.140625" style="1" customWidth="1"/>
    <col min="520" max="766" width="11.42578125" style="1"/>
    <col min="767" max="767" width="5.85546875" style="1" customWidth="1"/>
    <col min="768" max="768" width="11.5703125" style="1" bestFit="1" customWidth="1"/>
    <col min="769" max="770" width="11.42578125" style="1"/>
    <col min="771" max="771" width="28.28515625" style="1" customWidth="1"/>
    <col min="772" max="774" width="11.42578125" style="1"/>
    <col min="775" max="775" width="20.140625" style="1" customWidth="1"/>
    <col min="776" max="1022" width="11.42578125" style="1"/>
    <col min="1023" max="1023" width="5.85546875" style="1" customWidth="1"/>
    <col min="1024" max="1024" width="11.5703125" style="1" bestFit="1" customWidth="1"/>
    <col min="1025" max="1026" width="11.42578125" style="1"/>
    <col min="1027" max="1027" width="28.28515625" style="1" customWidth="1"/>
    <col min="1028" max="1030" width="11.42578125" style="1"/>
    <col min="1031" max="1031" width="20.140625" style="1" customWidth="1"/>
    <col min="1032" max="1278" width="11.42578125" style="1"/>
    <col min="1279" max="1279" width="5.85546875" style="1" customWidth="1"/>
    <col min="1280" max="1280" width="11.5703125" style="1" bestFit="1" customWidth="1"/>
    <col min="1281" max="1282" width="11.42578125" style="1"/>
    <col min="1283" max="1283" width="28.28515625" style="1" customWidth="1"/>
    <col min="1284" max="1286" width="11.42578125" style="1"/>
    <col min="1287" max="1287" width="20.140625" style="1" customWidth="1"/>
    <col min="1288" max="1534" width="11.42578125" style="1"/>
    <col min="1535" max="1535" width="5.85546875" style="1" customWidth="1"/>
    <col min="1536" max="1536" width="11.5703125" style="1" bestFit="1" customWidth="1"/>
    <col min="1537" max="1538" width="11.42578125" style="1"/>
    <col min="1539" max="1539" width="28.28515625" style="1" customWidth="1"/>
    <col min="1540" max="1542" width="11.42578125" style="1"/>
    <col min="1543" max="1543" width="20.140625" style="1" customWidth="1"/>
    <col min="1544" max="1790" width="11.42578125" style="1"/>
    <col min="1791" max="1791" width="5.85546875" style="1" customWidth="1"/>
    <col min="1792" max="1792" width="11.5703125" style="1" bestFit="1" customWidth="1"/>
    <col min="1793" max="1794" width="11.42578125" style="1"/>
    <col min="1795" max="1795" width="28.28515625" style="1" customWidth="1"/>
    <col min="1796" max="1798" width="11.42578125" style="1"/>
    <col min="1799" max="1799" width="20.140625" style="1" customWidth="1"/>
    <col min="1800" max="2046" width="11.42578125" style="1"/>
    <col min="2047" max="2047" width="5.85546875" style="1" customWidth="1"/>
    <col min="2048" max="2048" width="11.5703125" style="1" bestFit="1" customWidth="1"/>
    <col min="2049" max="2050" width="11.42578125" style="1"/>
    <col min="2051" max="2051" width="28.28515625" style="1" customWidth="1"/>
    <col min="2052" max="2054" width="11.42578125" style="1"/>
    <col min="2055" max="2055" width="20.140625" style="1" customWidth="1"/>
    <col min="2056" max="2302" width="11.42578125" style="1"/>
    <col min="2303" max="2303" width="5.85546875" style="1" customWidth="1"/>
    <col min="2304" max="2304" width="11.5703125" style="1" bestFit="1" customWidth="1"/>
    <col min="2305" max="2306" width="11.42578125" style="1"/>
    <col min="2307" max="2307" width="28.28515625" style="1" customWidth="1"/>
    <col min="2308" max="2310" width="11.42578125" style="1"/>
    <col min="2311" max="2311" width="20.140625" style="1" customWidth="1"/>
    <col min="2312" max="2558" width="11.42578125" style="1"/>
    <col min="2559" max="2559" width="5.85546875" style="1" customWidth="1"/>
    <col min="2560" max="2560" width="11.5703125" style="1" bestFit="1" customWidth="1"/>
    <col min="2561" max="2562" width="11.42578125" style="1"/>
    <col min="2563" max="2563" width="28.28515625" style="1" customWidth="1"/>
    <col min="2564" max="2566" width="11.42578125" style="1"/>
    <col min="2567" max="2567" width="20.140625" style="1" customWidth="1"/>
    <col min="2568" max="2814" width="11.42578125" style="1"/>
    <col min="2815" max="2815" width="5.85546875" style="1" customWidth="1"/>
    <col min="2816" max="2816" width="11.5703125" style="1" bestFit="1" customWidth="1"/>
    <col min="2817" max="2818" width="11.42578125" style="1"/>
    <col min="2819" max="2819" width="28.28515625" style="1" customWidth="1"/>
    <col min="2820" max="2822" width="11.42578125" style="1"/>
    <col min="2823" max="2823" width="20.140625" style="1" customWidth="1"/>
    <col min="2824" max="3070" width="11.42578125" style="1"/>
    <col min="3071" max="3071" width="5.85546875" style="1" customWidth="1"/>
    <col min="3072" max="3072" width="11.5703125" style="1" bestFit="1" customWidth="1"/>
    <col min="3073" max="3074" width="11.42578125" style="1"/>
    <col min="3075" max="3075" width="28.28515625" style="1" customWidth="1"/>
    <col min="3076" max="3078" width="11.42578125" style="1"/>
    <col min="3079" max="3079" width="20.140625" style="1" customWidth="1"/>
    <col min="3080" max="3326" width="11.42578125" style="1"/>
    <col min="3327" max="3327" width="5.85546875" style="1" customWidth="1"/>
    <col min="3328" max="3328" width="11.5703125" style="1" bestFit="1" customWidth="1"/>
    <col min="3329" max="3330" width="11.42578125" style="1"/>
    <col min="3331" max="3331" width="28.28515625" style="1" customWidth="1"/>
    <col min="3332" max="3334" width="11.42578125" style="1"/>
    <col min="3335" max="3335" width="20.140625" style="1" customWidth="1"/>
    <col min="3336" max="3582" width="11.42578125" style="1"/>
    <col min="3583" max="3583" width="5.85546875" style="1" customWidth="1"/>
    <col min="3584" max="3584" width="11.5703125" style="1" bestFit="1" customWidth="1"/>
    <col min="3585" max="3586" width="11.42578125" style="1"/>
    <col min="3587" max="3587" width="28.28515625" style="1" customWidth="1"/>
    <col min="3588" max="3590" width="11.42578125" style="1"/>
    <col min="3591" max="3591" width="20.140625" style="1" customWidth="1"/>
    <col min="3592" max="3838" width="11.42578125" style="1"/>
    <col min="3839" max="3839" width="5.85546875" style="1" customWidth="1"/>
    <col min="3840" max="3840" width="11.5703125" style="1" bestFit="1" customWidth="1"/>
    <col min="3841" max="3842" width="11.42578125" style="1"/>
    <col min="3843" max="3843" width="28.28515625" style="1" customWidth="1"/>
    <col min="3844" max="3846" width="11.42578125" style="1"/>
    <col min="3847" max="3847" width="20.140625" style="1" customWidth="1"/>
    <col min="3848" max="4094" width="11.42578125" style="1"/>
    <col min="4095" max="4095" width="5.85546875" style="1" customWidth="1"/>
    <col min="4096" max="4096" width="11.5703125" style="1" bestFit="1" customWidth="1"/>
    <col min="4097" max="4098" width="11.42578125" style="1"/>
    <col min="4099" max="4099" width="28.28515625" style="1" customWidth="1"/>
    <col min="4100" max="4102" width="11.42578125" style="1"/>
    <col min="4103" max="4103" width="20.140625" style="1" customWidth="1"/>
    <col min="4104" max="4350" width="11.42578125" style="1"/>
    <col min="4351" max="4351" width="5.85546875" style="1" customWidth="1"/>
    <col min="4352" max="4352" width="11.5703125" style="1" bestFit="1" customWidth="1"/>
    <col min="4353" max="4354" width="11.42578125" style="1"/>
    <col min="4355" max="4355" width="28.28515625" style="1" customWidth="1"/>
    <col min="4356" max="4358" width="11.42578125" style="1"/>
    <col min="4359" max="4359" width="20.140625" style="1" customWidth="1"/>
    <col min="4360" max="4606" width="11.42578125" style="1"/>
    <col min="4607" max="4607" width="5.85546875" style="1" customWidth="1"/>
    <col min="4608" max="4608" width="11.5703125" style="1" bestFit="1" customWidth="1"/>
    <col min="4609" max="4610" width="11.42578125" style="1"/>
    <col min="4611" max="4611" width="28.28515625" style="1" customWidth="1"/>
    <col min="4612" max="4614" width="11.42578125" style="1"/>
    <col min="4615" max="4615" width="20.140625" style="1" customWidth="1"/>
    <col min="4616" max="4862" width="11.42578125" style="1"/>
    <col min="4863" max="4863" width="5.85546875" style="1" customWidth="1"/>
    <col min="4864" max="4864" width="11.5703125" style="1" bestFit="1" customWidth="1"/>
    <col min="4865" max="4866" width="11.42578125" style="1"/>
    <col min="4867" max="4867" width="28.28515625" style="1" customWidth="1"/>
    <col min="4868" max="4870" width="11.42578125" style="1"/>
    <col min="4871" max="4871" width="20.140625" style="1" customWidth="1"/>
    <col min="4872" max="5118" width="11.42578125" style="1"/>
    <col min="5119" max="5119" width="5.85546875" style="1" customWidth="1"/>
    <col min="5120" max="5120" width="11.5703125" style="1" bestFit="1" customWidth="1"/>
    <col min="5121" max="5122" width="11.42578125" style="1"/>
    <col min="5123" max="5123" width="28.28515625" style="1" customWidth="1"/>
    <col min="5124" max="5126" width="11.42578125" style="1"/>
    <col min="5127" max="5127" width="20.140625" style="1" customWidth="1"/>
    <col min="5128" max="5374" width="11.42578125" style="1"/>
    <col min="5375" max="5375" width="5.85546875" style="1" customWidth="1"/>
    <col min="5376" max="5376" width="11.5703125" style="1" bestFit="1" customWidth="1"/>
    <col min="5377" max="5378" width="11.42578125" style="1"/>
    <col min="5379" max="5379" width="28.28515625" style="1" customWidth="1"/>
    <col min="5380" max="5382" width="11.42578125" style="1"/>
    <col min="5383" max="5383" width="20.140625" style="1" customWidth="1"/>
    <col min="5384" max="5630" width="11.42578125" style="1"/>
    <col min="5631" max="5631" width="5.85546875" style="1" customWidth="1"/>
    <col min="5632" max="5632" width="11.5703125" style="1" bestFit="1" customWidth="1"/>
    <col min="5633" max="5634" width="11.42578125" style="1"/>
    <col min="5635" max="5635" width="28.28515625" style="1" customWidth="1"/>
    <col min="5636" max="5638" width="11.42578125" style="1"/>
    <col min="5639" max="5639" width="20.140625" style="1" customWidth="1"/>
    <col min="5640" max="5886" width="11.42578125" style="1"/>
    <col min="5887" max="5887" width="5.85546875" style="1" customWidth="1"/>
    <col min="5888" max="5888" width="11.5703125" style="1" bestFit="1" customWidth="1"/>
    <col min="5889" max="5890" width="11.42578125" style="1"/>
    <col min="5891" max="5891" width="28.28515625" style="1" customWidth="1"/>
    <col min="5892" max="5894" width="11.42578125" style="1"/>
    <col min="5895" max="5895" width="20.140625" style="1" customWidth="1"/>
    <col min="5896" max="6142" width="11.42578125" style="1"/>
    <col min="6143" max="6143" width="5.85546875" style="1" customWidth="1"/>
    <col min="6144" max="6144" width="11.5703125" style="1" bestFit="1" customWidth="1"/>
    <col min="6145" max="6146" width="11.42578125" style="1"/>
    <col min="6147" max="6147" width="28.28515625" style="1" customWidth="1"/>
    <col min="6148" max="6150" width="11.42578125" style="1"/>
    <col min="6151" max="6151" width="20.140625" style="1" customWidth="1"/>
    <col min="6152" max="6398" width="11.42578125" style="1"/>
    <col min="6399" max="6399" width="5.85546875" style="1" customWidth="1"/>
    <col min="6400" max="6400" width="11.5703125" style="1" bestFit="1" customWidth="1"/>
    <col min="6401" max="6402" width="11.42578125" style="1"/>
    <col min="6403" max="6403" width="28.28515625" style="1" customWidth="1"/>
    <col min="6404" max="6406" width="11.42578125" style="1"/>
    <col min="6407" max="6407" width="20.140625" style="1" customWidth="1"/>
    <col min="6408" max="6654" width="11.42578125" style="1"/>
    <col min="6655" max="6655" width="5.85546875" style="1" customWidth="1"/>
    <col min="6656" max="6656" width="11.5703125" style="1" bestFit="1" customWidth="1"/>
    <col min="6657" max="6658" width="11.42578125" style="1"/>
    <col min="6659" max="6659" width="28.28515625" style="1" customWidth="1"/>
    <col min="6660" max="6662" width="11.42578125" style="1"/>
    <col min="6663" max="6663" width="20.140625" style="1" customWidth="1"/>
    <col min="6664" max="6910" width="11.42578125" style="1"/>
    <col min="6911" max="6911" width="5.85546875" style="1" customWidth="1"/>
    <col min="6912" max="6912" width="11.5703125" style="1" bestFit="1" customWidth="1"/>
    <col min="6913" max="6914" width="11.42578125" style="1"/>
    <col min="6915" max="6915" width="28.28515625" style="1" customWidth="1"/>
    <col min="6916" max="6918" width="11.42578125" style="1"/>
    <col min="6919" max="6919" width="20.140625" style="1" customWidth="1"/>
    <col min="6920" max="7166" width="11.42578125" style="1"/>
    <col min="7167" max="7167" width="5.85546875" style="1" customWidth="1"/>
    <col min="7168" max="7168" width="11.5703125" style="1" bestFit="1" customWidth="1"/>
    <col min="7169" max="7170" width="11.42578125" style="1"/>
    <col min="7171" max="7171" width="28.28515625" style="1" customWidth="1"/>
    <col min="7172" max="7174" width="11.42578125" style="1"/>
    <col min="7175" max="7175" width="20.140625" style="1" customWidth="1"/>
    <col min="7176" max="7422" width="11.42578125" style="1"/>
    <col min="7423" max="7423" width="5.85546875" style="1" customWidth="1"/>
    <col min="7424" max="7424" width="11.5703125" style="1" bestFit="1" customWidth="1"/>
    <col min="7425" max="7426" width="11.42578125" style="1"/>
    <col min="7427" max="7427" width="28.28515625" style="1" customWidth="1"/>
    <col min="7428" max="7430" width="11.42578125" style="1"/>
    <col min="7431" max="7431" width="20.140625" style="1" customWidth="1"/>
    <col min="7432" max="7678" width="11.42578125" style="1"/>
    <col min="7679" max="7679" width="5.85546875" style="1" customWidth="1"/>
    <col min="7680" max="7680" width="11.5703125" style="1" bestFit="1" customWidth="1"/>
    <col min="7681" max="7682" width="11.42578125" style="1"/>
    <col min="7683" max="7683" width="28.28515625" style="1" customWidth="1"/>
    <col min="7684" max="7686" width="11.42578125" style="1"/>
    <col min="7687" max="7687" width="20.140625" style="1" customWidth="1"/>
    <col min="7688" max="7934" width="11.42578125" style="1"/>
    <col min="7935" max="7935" width="5.85546875" style="1" customWidth="1"/>
    <col min="7936" max="7936" width="11.5703125" style="1" bestFit="1" customWidth="1"/>
    <col min="7937" max="7938" width="11.42578125" style="1"/>
    <col min="7939" max="7939" width="28.28515625" style="1" customWidth="1"/>
    <col min="7940" max="7942" width="11.42578125" style="1"/>
    <col min="7943" max="7943" width="20.140625" style="1" customWidth="1"/>
    <col min="7944" max="8190" width="11.42578125" style="1"/>
    <col min="8191" max="8191" width="5.85546875" style="1" customWidth="1"/>
    <col min="8192" max="8192" width="11.5703125" style="1" bestFit="1" customWidth="1"/>
    <col min="8193" max="8194" width="11.42578125" style="1"/>
    <col min="8195" max="8195" width="28.28515625" style="1" customWidth="1"/>
    <col min="8196" max="8198" width="11.42578125" style="1"/>
    <col min="8199" max="8199" width="20.140625" style="1" customWidth="1"/>
    <col min="8200" max="8446" width="11.42578125" style="1"/>
    <col min="8447" max="8447" width="5.85546875" style="1" customWidth="1"/>
    <col min="8448" max="8448" width="11.5703125" style="1" bestFit="1" customWidth="1"/>
    <col min="8449" max="8450" width="11.42578125" style="1"/>
    <col min="8451" max="8451" width="28.28515625" style="1" customWidth="1"/>
    <col min="8452" max="8454" width="11.42578125" style="1"/>
    <col min="8455" max="8455" width="20.140625" style="1" customWidth="1"/>
    <col min="8456" max="8702" width="11.42578125" style="1"/>
    <col min="8703" max="8703" width="5.85546875" style="1" customWidth="1"/>
    <col min="8704" max="8704" width="11.5703125" style="1" bestFit="1" customWidth="1"/>
    <col min="8705" max="8706" width="11.42578125" style="1"/>
    <col min="8707" max="8707" width="28.28515625" style="1" customWidth="1"/>
    <col min="8708" max="8710" width="11.42578125" style="1"/>
    <col min="8711" max="8711" width="20.140625" style="1" customWidth="1"/>
    <col min="8712" max="8958" width="11.42578125" style="1"/>
    <col min="8959" max="8959" width="5.85546875" style="1" customWidth="1"/>
    <col min="8960" max="8960" width="11.5703125" style="1" bestFit="1" customWidth="1"/>
    <col min="8961" max="8962" width="11.42578125" style="1"/>
    <col min="8963" max="8963" width="28.28515625" style="1" customWidth="1"/>
    <col min="8964" max="8966" width="11.42578125" style="1"/>
    <col min="8967" max="8967" width="20.140625" style="1" customWidth="1"/>
    <col min="8968" max="9214" width="11.42578125" style="1"/>
    <col min="9215" max="9215" width="5.85546875" style="1" customWidth="1"/>
    <col min="9216" max="9216" width="11.5703125" style="1" bestFit="1" customWidth="1"/>
    <col min="9217" max="9218" width="11.42578125" style="1"/>
    <col min="9219" max="9219" width="28.28515625" style="1" customWidth="1"/>
    <col min="9220" max="9222" width="11.42578125" style="1"/>
    <col min="9223" max="9223" width="20.140625" style="1" customWidth="1"/>
    <col min="9224" max="9470" width="11.42578125" style="1"/>
    <col min="9471" max="9471" width="5.85546875" style="1" customWidth="1"/>
    <col min="9472" max="9472" width="11.5703125" style="1" bestFit="1" customWidth="1"/>
    <col min="9473" max="9474" width="11.42578125" style="1"/>
    <col min="9475" max="9475" width="28.28515625" style="1" customWidth="1"/>
    <col min="9476" max="9478" width="11.42578125" style="1"/>
    <col min="9479" max="9479" width="20.140625" style="1" customWidth="1"/>
    <col min="9480" max="9726" width="11.42578125" style="1"/>
    <col min="9727" max="9727" width="5.85546875" style="1" customWidth="1"/>
    <col min="9728" max="9728" width="11.5703125" style="1" bestFit="1" customWidth="1"/>
    <col min="9729" max="9730" width="11.42578125" style="1"/>
    <col min="9731" max="9731" width="28.28515625" style="1" customWidth="1"/>
    <col min="9732" max="9734" width="11.42578125" style="1"/>
    <col min="9735" max="9735" width="20.140625" style="1" customWidth="1"/>
    <col min="9736" max="9982" width="11.42578125" style="1"/>
    <col min="9983" max="9983" width="5.85546875" style="1" customWidth="1"/>
    <col min="9984" max="9984" width="11.5703125" style="1" bestFit="1" customWidth="1"/>
    <col min="9985" max="9986" width="11.42578125" style="1"/>
    <col min="9987" max="9987" width="28.28515625" style="1" customWidth="1"/>
    <col min="9988" max="9990" width="11.42578125" style="1"/>
    <col min="9991" max="9991" width="20.140625" style="1" customWidth="1"/>
    <col min="9992" max="10238" width="11.42578125" style="1"/>
    <col min="10239" max="10239" width="5.85546875" style="1" customWidth="1"/>
    <col min="10240" max="10240" width="11.5703125" style="1" bestFit="1" customWidth="1"/>
    <col min="10241" max="10242" width="11.42578125" style="1"/>
    <col min="10243" max="10243" width="28.28515625" style="1" customWidth="1"/>
    <col min="10244" max="10246" width="11.42578125" style="1"/>
    <col min="10247" max="10247" width="20.140625" style="1" customWidth="1"/>
    <col min="10248" max="10494" width="11.42578125" style="1"/>
    <col min="10495" max="10495" width="5.85546875" style="1" customWidth="1"/>
    <col min="10496" max="10496" width="11.5703125" style="1" bestFit="1" customWidth="1"/>
    <col min="10497" max="10498" width="11.42578125" style="1"/>
    <col min="10499" max="10499" width="28.28515625" style="1" customWidth="1"/>
    <col min="10500" max="10502" width="11.42578125" style="1"/>
    <col min="10503" max="10503" width="20.140625" style="1" customWidth="1"/>
    <col min="10504" max="10750" width="11.42578125" style="1"/>
    <col min="10751" max="10751" width="5.85546875" style="1" customWidth="1"/>
    <col min="10752" max="10752" width="11.5703125" style="1" bestFit="1" customWidth="1"/>
    <col min="10753" max="10754" width="11.42578125" style="1"/>
    <col min="10755" max="10755" width="28.28515625" style="1" customWidth="1"/>
    <col min="10756" max="10758" width="11.42578125" style="1"/>
    <col min="10759" max="10759" width="20.140625" style="1" customWidth="1"/>
    <col min="10760" max="11006" width="11.42578125" style="1"/>
    <col min="11007" max="11007" width="5.85546875" style="1" customWidth="1"/>
    <col min="11008" max="11008" width="11.5703125" style="1" bestFit="1" customWidth="1"/>
    <col min="11009" max="11010" width="11.42578125" style="1"/>
    <col min="11011" max="11011" width="28.28515625" style="1" customWidth="1"/>
    <col min="11012" max="11014" width="11.42578125" style="1"/>
    <col min="11015" max="11015" width="20.140625" style="1" customWidth="1"/>
    <col min="11016" max="11262" width="11.42578125" style="1"/>
    <col min="11263" max="11263" width="5.85546875" style="1" customWidth="1"/>
    <col min="11264" max="11264" width="11.5703125" style="1" bestFit="1" customWidth="1"/>
    <col min="11265" max="11266" width="11.42578125" style="1"/>
    <col min="11267" max="11267" width="28.28515625" style="1" customWidth="1"/>
    <col min="11268" max="11270" width="11.42578125" style="1"/>
    <col min="11271" max="11271" width="20.140625" style="1" customWidth="1"/>
    <col min="11272" max="11518" width="11.42578125" style="1"/>
    <col min="11519" max="11519" width="5.85546875" style="1" customWidth="1"/>
    <col min="11520" max="11520" width="11.5703125" style="1" bestFit="1" customWidth="1"/>
    <col min="11521" max="11522" width="11.42578125" style="1"/>
    <col min="11523" max="11523" width="28.28515625" style="1" customWidth="1"/>
    <col min="11524" max="11526" width="11.42578125" style="1"/>
    <col min="11527" max="11527" width="20.140625" style="1" customWidth="1"/>
    <col min="11528" max="11774" width="11.42578125" style="1"/>
    <col min="11775" max="11775" width="5.85546875" style="1" customWidth="1"/>
    <col min="11776" max="11776" width="11.5703125" style="1" bestFit="1" customWidth="1"/>
    <col min="11777" max="11778" width="11.42578125" style="1"/>
    <col min="11779" max="11779" width="28.28515625" style="1" customWidth="1"/>
    <col min="11780" max="11782" width="11.42578125" style="1"/>
    <col min="11783" max="11783" width="20.140625" style="1" customWidth="1"/>
    <col min="11784" max="12030" width="11.42578125" style="1"/>
    <col min="12031" max="12031" width="5.85546875" style="1" customWidth="1"/>
    <col min="12032" max="12032" width="11.5703125" style="1" bestFit="1" customWidth="1"/>
    <col min="12033" max="12034" width="11.42578125" style="1"/>
    <col min="12035" max="12035" width="28.28515625" style="1" customWidth="1"/>
    <col min="12036" max="12038" width="11.42578125" style="1"/>
    <col min="12039" max="12039" width="20.140625" style="1" customWidth="1"/>
    <col min="12040" max="12286" width="11.42578125" style="1"/>
    <col min="12287" max="12287" width="5.85546875" style="1" customWidth="1"/>
    <col min="12288" max="12288" width="11.5703125" style="1" bestFit="1" customWidth="1"/>
    <col min="12289" max="12290" width="11.42578125" style="1"/>
    <col min="12291" max="12291" width="28.28515625" style="1" customWidth="1"/>
    <col min="12292" max="12294" width="11.42578125" style="1"/>
    <col min="12295" max="12295" width="20.140625" style="1" customWidth="1"/>
    <col min="12296" max="12542" width="11.42578125" style="1"/>
    <col min="12543" max="12543" width="5.85546875" style="1" customWidth="1"/>
    <col min="12544" max="12544" width="11.5703125" style="1" bestFit="1" customWidth="1"/>
    <col min="12545" max="12546" width="11.42578125" style="1"/>
    <col min="12547" max="12547" width="28.28515625" style="1" customWidth="1"/>
    <col min="12548" max="12550" width="11.42578125" style="1"/>
    <col min="12551" max="12551" width="20.140625" style="1" customWidth="1"/>
    <col min="12552" max="12798" width="11.42578125" style="1"/>
    <col min="12799" max="12799" width="5.85546875" style="1" customWidth="1"/>
    <col min="12800" max="12800" width="11.5703125" style="1" bestFit="1" customWidth="1"/>
    <col min="12801" max="12802" width="11.42578125" style="1"/>
    <col min="12803" max="12803" width="28.28515625" style="1" customWidth="1"/>
    <col min="12804" max="12806" width="11.42578125" style="1"/>
    <col min="12807" max="12807" width="20.140625" style="1" customWidth="1"/>
    <col min="12808" max="13054" width="11.42578125" style="1"/>
    <col min="13055" max="13055" width="5.85546875" style="1" customWidth="1"/>
    <col min="13056" max="13056" width="11.5703125" style="1" bestFit="1" customWidth="1"/>
    <col min="13057" max="13058" width="11.42578125" style="1"/>
    <col min="13059" max="13059" width="28.28515625" style="1" customWidth="1"/>
    <col min="13060" max="13062" width="11.42578125" style="1"/>
    <col min="13063" max="13063" width="20.140625" style="1" customWidth="1"/>
    <col min="13064" max="13310" width="11.42578125" style="1"/>
    <col min="13311" max="13311" width="5.85546875" style="1" customWidth="1"/>
    <col min="13312" max="13312" width="11.5703125" style="1" bestFit="1" customWidth="1"/>
    <col min="13313" max="13314" width="11.42578125" style="1"/>
    <col min="13315" max="13315" width="28.28515625" style="1" customWidth="1"/>
    <col min="13316" max="13318" width="11.42578125" style="1"/>
    <col min="13319" max="13319" width="20.140625" style="1" customWidth="1"/>
    <col min="13320" max="13566" width="11.42578125" style="1"/>
    <col min="13567" max="13567" width="5.85546875" style="1" customWidth="1"/>
    <col min="13568" max="13568" width="11.5703125" style="1" bestFit="1" customWidth="1"/>
    <col min="13569" max="13570" width="11.42578125" style="1"/>
    <col min="13571" max="13571" width="28.28515625" style="1" customWidth="1"/>
    <col min="13572" max="13574" width="11.42578125" style="1"/>
    <col min="13575" max="13575" width="20.140625" style="1" customWidth="1"/>
    <col min="13576" max="13822" width="11.42578125" style="1"/>
    <col min="13823" max="13823" width="5.85546875" style="1" customWidth="1"/>
    <col min="13824" max="13824" width="11.5703125" style="1" bestFit="1" customWidth="1"/>
    <col min="13825" max="13826" width="11.42578125" style="1"/>
    <col min="13827" max="13827" width="28.28515625" style="1" customWidth="1"/>
    <col min="13828" max="13830" width="11.42578125" style="1"/>
    <col min="13831" max="13831" width="20.140625" style="1" customWidth="1"/>
    <col min="13832" max="14078" width="11.42578125" style="1"/>
    <col min="14079" max="14079" width="5.85546875" style="1" customWidth="1"/>
    <col min="14080" max="14080" width="11.5703125" style="1" bestFit="1" customWidth="1"/>
    <col min="14081" max="14082" width="11.42578125" style="1"/>
    <col min="14083" max="14083" width="28.28515625" style="1" customWidth="1"/>
    <col min="14084" max="14086" width="11.42578125" style="1"/>
    <col min="14087" max="14087" width="20.140625" style="1" customWidth="1"/>
    <col min="14088" max="14334" width="11.42578125" style="1"/>
    <col min="14335" max="14335" width="5.85546875" style="1" customWidth="1"/>
    <col min="14336" max="14336" width="11.5703125" style="1" bestFit="1" customWidth="1"/>
    <col min="14337" max="14338" width="11.42578125" style="1"/>
    <col min="14339" max="14339" width="28.28515625" style="1" customWidth="1"/>
    <col min="14340" max="14342" width="11.42578125" style="1"/>
    <col min="14343" max="14343" width="20.140625" style="1" customWidth="1"/>
    <col min="14344" max="14590" width="11.42578125" style="1"/>
    <col min="14591" max="14591" width="5.85546875" style="1" customWidth="1"/>
    <col min="14592" max="14592" width="11.5703125" style="1" bestFit="1" customWidth="1"/>
    <col min="14593" max="14594" width="11.42578125" style="1"/>
    <col min="14595" max="14595" width="28.28515625" style="1" customWidth="1"/>
    <col min="14596" max="14598" width="11.42578125" style="1"/>
    <col min="14599" max="14599" width="20.140625" style="1" customWidth="1"/>
    <col min="14600" max="14846" width="11.42578125" style="1"/>
    <col min="14847" max="14847" width="5.85546875" style="1" customWidth="1"/>
    <col min="14848" max="14848" width="11.5703125" style="1" bestFit="1" customWidth="1"/>
    <col min="14849" max="14850" width="11.42578125" style="1"/>
    <col min="14851" max="14851" width="28.28515625" style="1" customWidth="1"/>
    <col min="14852" max="14854" width="11.42578125" style="1"/>
    <col min="14855" max="14855" width="20.140625" style="1" customWidth="1"/>
    <col min="14856" max="15102" width="11.42578125" style="1"/>
    <col min="15103" max="15103" width="5.85546875" style="1" customWidth="1"/>
    <col min="15104" max="15104" width="11.5703125" style="1" bestFit="1" customWidth="1"/>
    <col min="15105" max="15106" width="11.42578125" style="1"/>
    <col min="15107" max="15107" width="28.28515625" style="1" customWidth="1"/>
    <col min="15108" max="15110" width="11.42578125" style="1"/>
    <col min="15111" max="15111" width="20.140625" style="1" customWidth="1"/>
    <col min="15112" max="15358" width="11.42578125" style="1"/>
    <col min="15359" max="15359" width="5.85546875" style="1" customWidth="1"/>
    <col min="15360" max="15360" width="11.5703125" style="1" bestFit="1" customWidth="1"/>
    <col min="15361" max="15362" width="11.42578125" style="1"/>
    <col min="15363" max="15363" width="28.28515625" style="1" customWidth="1"/>
    <col min="15364" max="15366" width="11.42578125" style="1"/>
    <col min="15367" max="15367" width="20.140625" style="1" customWidth="1"/>
    <col min="15368" max="15614" width="11.42578125" style="1"/>
    <col min="15615" max="15615" width="5.85546875" style="1" customWidth="1"/>
    <col min="15616" max="15616" width="11.5703125" style="1" bestFit="1" customWidth="1"/>
    <col min="15617" max="15618" width="11.42578125" style="1"/>
    <col min="15619" max="15619" width="28.28515625" style="1" customWidth="1"/>
    <col min="15620" max="15622" width="11.42578125" style="1"/>
    <col min="15623" max="15623" width="20.140625" style="1" customWidth="1"/>
    <col min="15624" max="15870" width="11.42578125" style="1"/>
    <col min="15871" max="15871" width="5.85546875" style="1" customWidth="1"/>
    <col min="15872" max="15872" width="11.5703125" style="1" bestFit="1" customWidth="1"/>
    <col min="15873" max="15874" width="11.42578125" style="1"/>
    <col min="15875" max="15875" width="28.28515625" style="1" customWidth="1"/>
    <col min="15876" max="15878" width="11.42578125" style="1"/>
    <col min="15879" max="15879" width="20.140625" style="1" customWidth="1"/>
    <col min="15880" max="16126" width="11.42578125" style="1"/>
    <col min="16127" max="16127" width="5.85546875" style="1" customWidth="1"/>
    <col min="16128" max="16128" width="11.5703125" style="1" bestFit="1" customWidth="1"/>
    <col min="16129" max="16130" width="11.42578125" style="1"/>
    <col min="16131" max="16131" width="28.28515625" style="1" customWidth="1"/>
    <col min="16132" max="16134" width="11.42578125" style="1"/>
    <col min="16135" max="16135" width="20.140625" style="1" customWidth="1"/>
    <col min="16136" max="16384" width="11.42578125" style="1"/>
  </cols>
  <sheetData>
    <row r="1" spans="1:9" customFormat="1" ht="6.75" customHeight="1" x14ac:dyDescent="0.25"/>
    <row r="2" spans="1:9" customFormat="1" ht="24" customHeight="1" x14ac:dyDescent="0.25">
      <c r="B2" s="13" t="s">
        <v>20</v>
      </c>
      <c r="C2" s="10"/>
      <c r="D2" s="12"/>
      <c r="E2" s="11"/>
      <c r="F2" s="11"/>
      <c r="G2" s="10"/>
    </row>
    <row r="3" spans="1:9" customFormat="1" ht="6.75" customHeight="1" thickBot="1" x14ac:dyDescent="0.3"/>
    <row r="4" spans="1:9" ht="27.75" customHeight="1" thickBot="1" x14ac:dyDescent="0.3">
      <c r="A4"/>
      <c r="B4" s="50" t="s">
        <v>8</v>
      </c>
      <c r="C4" s="51"/>
      <c r="D4" s="52"/>
      <c r="E4" s="9" t="s">
        <v>7</v>
      </c>
      <c r="F4" s="59" t="s">
        <v>6</v>
      </c>
      <c r="G4" s="60"/>
      <c r="H4" s="5"/>
      <c r="I4" s="8"/>
    </row>
    <row r="5" spans="1:9" ht="18.75" thickBot="1" x14ac:dyDescent="0.3">
      <c r="A5"/>
      <c r="B5" s="53"/>
      <c r="C5" s="54"/>
      <c r="D5" s="55"/>
      <c r="E5" s="50" t="s">
        <v>5</v>
      </c>
      <c r="F5" s="62">
        <v>2.5000000000000001E-2</v>
      </c>
      <c r="G5" s="63"/>
      <c r="H5" s="5"/>
      <c r="I5" s="5"/>
    </row>
    <row r="6" spans="1:9" ht="18.75" thickBot="1" x14ac:dyDescent="0.3">
      <c r="A6"/>
      <c r="B6" s="56"/>
      <c r="C6" s="57"/>
      <c r="D6" s="58"/>
      <c r="E6" s="61"/>
      <c r="F6" s="7" t="s">
        <v>4</v>
      </c>
      <c r="G6" s="6" t="s">
        <v>3</v>
      </c>
      <c r="H6" s="5"/>
      <c r="I6" s="5"/>
    </row>
    <row r="7" spans="1:9" customFormat="1" ht="15" x14ac:dyDescent="0.25">
      <c r="B7" s="19">
        <v>2</v>
      </c>
      <c r="C7" s="19" t="s">
        <v>2</v>
      </c>
      <c r="D7" s="19">
        <v>8</v>
      </c>
      <c r="E7" s="19">
        <v>2</v>
      </c>
      <c r="F7" s="20">
        <v>1</v>
      </c>
      <c r="G7" s="20">
        <v>1</v>
      </c>
      <c r="H7" s="2"/>
      <c r="I7" s="2"/>
    </row>
    <row r="8" spans="1:9" customFormat="1" ht="15" x14ac:dyDescent="0.25">
      <c r="B8" s="21">
        <v>9</v>
      </c>
      <c r="C8" s="21" t="s">
        <v>2</v>
      </c>
      <c r="D8" s="21">
        <v>15</v>
      </c>
      <c r="E8" s="21">
        <v>3</v>
      </c>
      <c r="F8" s="22">
        <v>1</v>
      </c>
      <c r="G8" s="22">
        <v>1</v>
      </c>
      <c r="H8" s="2"/>
      <c r="I8" s="2"/>
    </row>
    <row r="9" spans="1:9" customFormat="1" ht="15" x14ac:dyDescent="0.25">
      <c r="B9" s="23">
        <v>16</v>
      </c>
      <c r="C9" s="23" t="s">
        <v>2</v>
      </c>
      <c r="D9" s="23">
        <v>25</v>
      </c>
      <c r="E9" s="23">
        <v>5</v>
      </c>
      <c r="F9" s="24">
        <v>1</v>
      </c>
      <c r="G9" s="24">
        <v>1</v>
      </c>
      <c r="H9" s="2"/>
      <c r="I9" s="2"/>
    </row>
    <row r="10" spans="1:9" customFormat="1" ht="15" x14ac:dyDescent="0.25">
      <c r="B10" s="21">
        <v>26</v>
      </c>
      <c r="C10" s="21" t="s">
        <v>2</v>
      </c>
      <c r="D10" s="21">
        <v>50</v>
      </c>
      <c r="E10" s="21">
        <v>8</v>
      </c>
      <c r="F10" s="22">
        <v>1</v>
      </c>
      <c r="G10" s="22">
        <v>2</v>
      </c>
      <c r="H10" s="2"/>
      <c r="I10" s="2"/>
    </row>
    <row r="11" spans="1:9" customFormat="1" ht="15" x14ac:dyDescent="0.25">
      <c r="B11" s="23">
        <v>51</v>
      </c>
      <c r="C11" s="23" t="s">
        <v>2</v>
      </c>
      <c r="D11" s="23">
        <v>90</v>
      </c>
      <c r="E11" s="23">
        <v>13</v>
      </c>
      <c r="F11" s="24">
        <v>1</v>
      </c>
      <c r="G11" s="24">
        <v>2</v>
      </c>
      <c r="H11" s="2"/>
      <c r="I11" s="2"/>
    </row>
    <row r="12" spans="1:9" customFormat="1" ht="15" x14ac:dyDescent="0.25">
      <c r="B12" s="21">
        <v>91</v>
      </c>
      <c r="C12" s="21" t="s">
        <v>2</v>
      </c>
      <c r="D12" s="21">
        <v>150</v>
      </c>
      <c r="E12" s="21">
        <v>20</v>
      </c>
      <c r="F12" s="22">
        <v>1</v>
      </c>
      <c r="G12" s="22">
        <v>2</v>
      </c>
      <c r="H12" s="2"/>
      <c r="I12" s="2"/>
    </row>
    <row r="13" spans="1:9" customFormat="1" ht="15" x14ac:dyDescent="0.25">
      <c r="B13" s="23">
        <v>151</v>
      </c>
      <c r="C13" s="23" t="s">
        <v>2</v>
      </c>
      <c r="D13" s="23">
        <v>280</v>
      </c>
      <c r="E13" s="23">
        <v>32</v>
      </c>
      <c r="F13" s="23">
        <v>2</v>
      </c>
      <c r="G13" s="23">
        <v>3</v>
      </c>
      <c r="H13" s="2"/>
      <c r="I13" s="2"/>
    </row>
    <row r="14" spans="1:9" customFormat="1" ht="15" x14ac:dyDescent="0.25">
      <c r="B14" s="21">
        <v>281</v>
      </c>
      <c r="C14" s="21" t="s">
        <v>2</v>
      </c>
      <c r="D14" s="21">
        <v>500</v>
      </c>
      <c r="E14" s="21">
        <v>50</v>
      </c>
      <c r="F14" s="21">
        <v>3</v>
      </c>
      <c r="G14" s="21">
        <v>4</v>
      </c>
      <c r="H14" s="2"/>
      <c r="I14" s="2"/>
    </row>
    <row r="15" spans="1:9" customFormat="1" ht="15" x14ac:dyDescent="0.25">
      <c r="B15" s="23">
        <v>501</v>
      </c>
      <c r="C15" s="23" t="s">
        <v>2</v>
      </c>
      <c r="D15" s="23">
        <v>1200</v>
      </c>
      <c r="E15" s="23">
        <v>80</v>
      </c>
      <c r="F15" s="23">
        <v>5</v>
      </c>
      <c r="G15" s="23">
        <v>6</v>
      </c>
      <c r="H15" s="2"/>
      <c r="I15" s="2"/>
    </row>
    <row r="16" spans="1:9" customFormat="1" ht="15" x14ac:dyDescent="0.25">
      <c r="B16" s="21">
        <v>1201</v>
      </c>
      <c r="C16" s="21" t="s">
        <v>2</v>
      </c>
      <c r="D16" s="21">
        <v>3200</v>
      </c>
      <c r="E16" s="21">
        <v>125</v>
      </c>
      <c r="F16" s="21">
        <v>7</v>
      </c>
      <c r="G16" s="21">
        <v>8</v>
      </c>
      <c r="H16" s="2"/>
      <c r="I16" s="2"/>
    </row>
    <row r="17" spans="1:10" customFormat="1" ht="15" x14ac:dyDescent="0.25">
      <c r="B17" s="23">
        <v>3201</v>
      </c>
      <c r="C17" s="23" t="s">
        <v>2</v>
      </c>
      <c r="D17" s="23">
        <v>10000</v>
      </c>
      <c r="E17" s="23">
        <v>200</v>
      </c>
      <c r="F17" s="23">
        <v>10</v>
      </c>
      <c r="G17" s="23">
        <v>11</v>
      </c>
      <c r="H17" s="2"/>
      <c r="I17" s="2"/>
    </row>
    <row r="18" spans="1:10" customFormat="1" ht="15" x14ac:dyDescent="0.25">
      <c r="B18" s="21">
        <v>10001</v>
      </c>
      <c r="C18" s="21" t="s">
        <v>2</v>
      </c>
      <c r="D18" s="21">
        <v>35000</v>
      </c>
      <c r="E18" s="21">
        <v>315</v>
      </c>
      <c r="F18" s="21">
        <v>14</v>
      </c>
      <c r="G18" s="21">
        <v>15</v>
      </c>
      <c r="H18" s="2"/>
      <c r="I18" s="2"/>
    </row>
    <row r="19" spans="1:10" customFormat="1" ht="15" x14ac:dyDescent="0.25">
      <c r="B19" s="23">
        <v>35001</v>
      </c>
      <c r="C19" s="23" t="s">
        <v>2</v>
      </c>
      <c r="D19" s="23">
        <v>150000</v>
      </c>
      <c r="E19" s="23">
        <v>500</v>
      </c>
      <c r="F19" s="24">
        <v>21</v>
      </c>
      <c r="G19" s="24">
        <v>22</v>
      </c>
      <c r="H19" s="2"/>
      <c r="I19" s="2"/>
    </row>
    <row r="20" spans="1:10" customFormat="1" ht="15" x14ac:dyDescent="0.25">
      <c r="B20" s="21">
        <v>150001</v>
      </c>
      <c r="C20" s="21" t="s">
        <v>2</v>
      </c>
      <c r="D20" s="21">
        <v>500000</v>
      </c>
      <c r="E20" s="21">
        <v>800</v>
      </c>
      <c r="F20" s="22">
        <v>21</v>
      </c>
      <c r="G20" s="22">
        <v>22</v>
      </c>
      <c r="H20" s="2"/>
      <c r="I20" s="2"/>
    </row>
    <row r="21" spans="1:10" customFormat="1" ht="15" x14ac:dyDescent="0.25">
      <c r="B21" s="4">
        <v>500001</v>
      </c>
      <c r="C21" s="4" t="s">
        <v>2</v>
      </c>
      <c r="D21" s="4">
        <v>10000000</v>
      </c>
      <c r="E21" s="4">
        <v>1250</v>
      </c>
      <c r="F21" s="3">
        <v>21</v>
      </c>
      <c r="G21" s="3">
        <v>22</v>
      </c>
      <c r="H21" s="2"/>
      <c r="I21" s="2"/>
    </row>
    <row r="22" spans="1:10" x14ac:dyDescent="0.25">
      <c r="A22"/>
      <c r="B22" s="48" t="s">
        <v>1</v>
      </c>
      <c r="C22" s="49"/>
      <c r="D22"/>
      <c r="E22"/>
      <c r="F22"/>
      <c r="G22"/>
      <c r="H22"/>
      <c r="I22"/>
      <c r="J22"/>
    </row>
    <row r="23" spans="1:10" x14ac:dyDescent="0.25">
      <c r="B23" s="42" t="s">
        <v>0</v>
      </c>
      <c r="C23" s="43"/>
      <c r="D23" s="43"/>
      <c r="E23" s="43"/>
      <c r="F23" s="43"/>
      <c r="G23" s="44"/>
    </row>
    <row r="24" spans="1:10" ht="9" customHeight="1" x14ac:dyDescent="0.25">
      <c r="B24" s="45"/>
      <c r="C24" s="46"/>
      <c r="D24" s="46"/>
      <c r="E24" s="46"/>
      <c r="F24" s="46"/>
      <c r="G24" s="47"/>
    </row>
  </sheetData>
  <mergeCells count="6">
    <mergeCell ref="B23:G24"/>
    <mergeCell ref="B22:C22"/>
    <mergeCell ref="B4:D6"/>
    <mergeCell ref="F4:G4"/>
    <mergeCell ref="E5:E6"/>
    <mergeCell ref="F5:G5"/>
  </mergeCells>
  <pageMargins left="0.75" right="0.75" top="1.52" bottom="1" header="0" footer="0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>
      <selection activeCell="F11" sqref="F11"/>
    </sheetView>
  </sheetViews>
  <sheetFormatPr baseColWidth="10" defaultRowHeight="18" x14ac:dyDescent="0.25"/>
  <cols>
    <col min="1" max="1" width="3.5703125" style="1" customWidth="1"/>
    <col min="2" max="2" width="10.5703125" style="1" customWidth="1"/>
    <col min="3" max="3" width="5.85546875" style="1" customWidth="1"/>
    <col min="4" max="4" width="10.7109375" style="1" customWidth="1"/>
    <col min="5" max="6" width="11.42578125" style="1"/>
    <col min="7" max="7" width="11.28515625" style="1" customWidth="1"/>
    <col min="8" max="8" width="1.140625" style="1" customWidth="1"/>
    <col min="9" max="9" width="10.85546875" style="1" customWidth="1"/>
    <col min="10" max="13" width="12.42578125" style="1" customWidth="1"/>
    <col min="14" max="14" width="1.140625" style="1" customWidth="1"/>
    <col min="15" max="15" width="12.42578125" style="1" customWidth="1"/>
    <col min="16" max="26" width="5" style="1" customWidth="1"/>
    <col min="27" max="243" width="11.42578125" style="1"/>
    <col min="244" max="244" width="5.85546875" style="1" customWidth="1"/>
    <col min="245" max="245" width="11.5703125" style="1" bestFit="1" customWidth="1"/>
    <col min="246" max="247" width="11.42578125" style="1"/>
    <col min="248" max="248" width="28.28515625" style="1" customWidth="1"/>
    <col min="249" max="251" width="11.42578125" style="1"/>
    <col min="252" max="252" width="20.140625" style="1" customWidth="1"/>
    <col min="253" max="499" width="11.42578125" style="1"/>
    <col min="500" max="500" width="5.85546875" style="1" customWidth="1"/>
    <col min="501" max="501" width="11.5703125" style="1" bestFit="1" customWidth="1"/>
    <col min="502" max="503" width="11.42578125" style="1"/>
    <col min="504" max="504" width="28.28515625" style="1" customWidth="1"/>
    <col min="505" max="507" width="11.42578125" style="1"/>
    <col min="508" max="508" width="20.140625" style="1" customWidth="1"/>
    <col min="509" max="755" width="11.42578125" style="1"/>
    <col min="756" max="756" width="5.85546875" style="1" customWidth="1"/>
    <col min="757" max="757" width="11.5703125" style="1" bestFit="1" customWidth="1"/>
    <col min="758" max="759" width="11.42578125" style="1"/>
    <col min="760" max="760" width="28.28515625" style="1" customWidth="1"/>
    <col min="761" max="763" width="11.42578125" style="1"/>
    <col min="764" max="764" width="20.140625" style="1" customWidth="1"/>
    <col min="765" max="1011" width="11.42578125" style="1"/>
    <col min="1012" max="1012" width="5.85546875" style="1" customWidth="1"/>
    <col min="1013" max="1013" width="11.5703125" style="1" bestFit="1" customWidth="1"/>
    <col min="1014" max="1015" width="11.42578125" style="1"/>
    <col min="1016" max="1016" width="28.28515625" style="1" customWidth="1"/>
    <col min="1017" max="1019" width="11.42578125" style="1"/>
    <col min="1020" max="1020" width="20.140625" style="1" customWidth="1"/>
    <col min="1021" max="1267" width="11.42578125" style="1"/>
    <col min="1268" max="1268" width="5.85546875" style="1" customWidth="1"/>
    <col min="1269" max="1269" width="11.5703125" style="1" bestFit="1" customWidth="1"/>
    <col min="1270" max="1271" width="11.42578125" style="1"/>
    <col min="1272" max="1272" width="28.28515625" style="1" customWidth="1"/>
    <col min="1273" max="1275" width="11.42578125" style="1"/>
    <col min="1276" max="1276" width="20.140625" style="1" customWidth="1"/>
    <col min="1277" max="1523" width="11.42578125" style="1"/>
    <col min="1524" max="1524" width="5.85546875" style="1" customWidth="1"/>
    <col min="1525" max="1525" width="11.5703125" style="1" bestFit="1" customWidth="1"/>
    <col min="1526" max="1527" width="11.42578125" style="1"/>
    <col min="1528" max="1528" width="28.28515625" style="1" customWidth="1"/>
    <col min="1529" max="1531" width="11.42578125" style="1"/>
    <col min="1532" max="1532" width="20.140625" style="1" customWidth="1"/>
    <col min="1533" max="1779" width="11.42578125" style="1"/>
    <col min="1780" max="1780" width="5.85546875" style="1" customWidth="1"/>
    <col min="1781" max="1781" width="11.5703125" style="1" bestFit="1" customWidth="1"/>
    <col min="1782" max="1783" width="11.42578125" style="1"/>
    <col min="1784" max="1784" width="28.28515625" style="1" customWidth="1"/>
    <col min="1785" max="1787" width="11.42578125" style="1"/>
    <col min="1788" max="1788" width="20.140625" style="1" customWidth="1"/>
    <col min="1789" max="2035" width="11.42578125" style="1"/>
    <col min="2036" max="2036" width="5.85546875" style="1" customWidth="1"/>
    <col min="2037" max="2037" width="11.5703125" style="1" bestFit="1" customWidth="1"/>
    <col min="2038" max="2039" width="11.42578125" style="1"/>
    <col min="2040" max="2040" width="28.28515625" style="1" customWidth="1"/>
    <col min="2041" max="2043" width="11.42578125" style="1"/>
    <col min="2044" max="2044" width="20.140625" style="1" customWidth="1"/>
    <col min="2045" max="2291" width="11.42578125" style="1"/>
    <col min="2292" max="2292" width="5.85546875" style="1" customWidth="1"/>
    <col min="2293" max="2293" width="11.5703125" style="1" bestFit="1" customWidth="1"/>
    <col min="2294" max="2295" width="11.42578125" style="1"/>
    <col min="2296" max="2296" width="28.28515625" style="1" customWidth="1"/>
    <col min="2297" max="2299" width="11.42578125" style="1"/>
    <col min="2300" max="2300" width="20.140625" style="1" customWidth="1"/>
    <col min="2301" max="2547" width="11.42578125" style="1"/>
    <col min="2548" max="2548" width="5.85546875" style="1" customWidth="1"/>
    <col min="2549" max="2549" width="11.5703125" style="1" bestFit="1" customWidth="1"/>
    <col min="2550" max="2551" width="11.42578125" style="1"/>
    <col min="2552" max="2552" width="28.28515625" style="1" customWidth="1"/>
    <col min="2553" max="2555" width="11.42578125" style="1"/>
    <col min="2556" max="2556" width="20.140625" style="1" customWidth="1"/>
    <col min="2557" max="2803" width="11.42578125" style="1"/>
    <col min="2804" max="2804" width="5.85546875" style="1" customWidth="1"/>
    <col min="2805" max="2805" width="11.5703125" style="1" bestFit="1" customWidth="1"/>
    <col min="2806" max="2807" width="11.42578125" style="1"/>
    <col min="2808" max="2808" width="28.28515625" style="1" customWidth="1"/>
    <col min="2809" max="2811" width="11.42578125" style="1"/>
    <col min="2812" max="2812" width="20.140625" style="1" customWidth="1"/>
    <col min="2813" max="3059" width="11.42578125" style="1"/>
    <col min="3060" max="3060" width="5.85546875" style="1" customWidth="1"/>
    <col min="3061" max="3061" width="11.5703125" style="1" bestFit="1" customWidth="1"/>
    <col min="3062" max="3063" width="11.42578125" style="1"/>
    <col min="3064" max="3064" width="28.28515625" style="1" customWidth="1"/>
    <col min="3065" max="3067" width="11.42578125" style="1"/>
    <col min="3068" max="3068" width="20.140625" style="1" customWidth="1"/>
    <col min="3069" max="3315" width="11.42578125" style="1"/>
    <col min="3316" max="3316" width="5.85546875" style="1" customWidth="1"/>
    <col min="3317" max="3317" width="11.5703125" style="1" bestFit="1" customWidth="1"/>
    <col min="3318" max="3319" width="11.42578125" style="1"/>
    <col min="3320" max="3320" width="28.28515625" style="1" customWidth="1"/>
    <col min="3321" max="3323" width="11.42578125" style="1"/>
    <col min="3324" max="3324" width="20.140625" style="1" customWidth="1"/>
    <col min="3325" max="3571" width="11.42578125" style="1"/>
    <col min="3572" max="3572" width="5.85546875" style="1" customWidth="1"/>
    <col min="3573" max="3573" width="11.5703125" style="1" bestFit="1" customWidth="1"/>
    <col min="3574" max="3575" width="11.42578125" style="1"/>
    <col min="3576" max="3576" width="28.28515625" style="1" customWidth="1"/>
    <col min="3577" max="3579" width="11.42578125" style="1"/>
    <col min="3580" max="3580" width="20.140625" style="1" customWidth="1"/>
    <col min="3581" max="3827" width="11.42578125" style="1"/>
    <col min="3828" max="3828" width="5.85546875" style="1" customWidth="1"/>
    <col min="3829" max="3829" width="11.5703125" style="1" bestFit="1" customWidth="1"/>
    <col min="3830" max="3831" width="11.42578125" style="1"/>
    <col min="3832" max="3832" width="28.28515625" style="1" customWidth="1"/>
    <col min="3833" max="3835" width="11.42578125" style="1"/>
    <col min="3836" max="3836" width="20.140625" style="1" customWidth="1"/>
    <col min="3837" max="4083" width="11.42578125" style="1"/>
    <col min="4084" max="4084" width="5.85546875" style="1" customWidth="1"/>
    <col min="4085" max="4085" width="11.5703125" style="1" bestFit="1" customWidth="1"/>
    <col min="4086" max="4087" width="11.42578125" style="1"/>
    <col min="4088" max="4088" width="28.28515625" style="1" customWidth="1"/>
    <col min="4089" max="4091" width="11.42578125" style="1"/>
    <col min="4092" max="4092" width="20.140625" style="1" customWidth="1"/>
    <col min="4093" max="4339" width="11.42578125" style="1"/>
    <col min="4340" max="4340" width="5.85546875" style="1" customWidth="1"/>
    <col min="4341" max="4341" width="11.5703125" style="1" bestFit="1" customWidth="1"/>
    <col min="4342" max="4343" width="11.42578125" style="1"/>
    <col min="4344" max="4344" width="28.28515625" style="1" customWidth="1"/>
    <col min="4345" max="4347" width="11.42578125" style="1"/>
    <col min="4348" max="4348" width="20.140625" style="1" customWidth="1"/>
    <col min="4349" max="4595" width="11.42578125" style="1"/>
    <col min="4596" max="4596" width="5.85546875" style="1" customWidth="1"/>
    <col min="4597" max="4597" width="11.5703125" style="1" bestFit="1" customWidth="1"/>
    <col min="4598" max="4599" width="11.42578125" style="1"/>
    <col min="4600" max="4600" width="28.28515625" style="1" customWidth="1"/>
    <col min="4601" max="4603" width="11.42578125" style="1"/>
    <col min="4604" max="4604" width="20.140625" style="1" customWidth="1"/>
    <col min="4605" max="4851" width="11.42578125" style="1"/>
    <col min="4852" max="4852" width="5.85546875" style="1" customWidth="1"/>
    <col min="4853" max="4853" width="11.5703125" style="1" bestFit="1" customWidth="1"/>
    <col min="4854" max="4855" width="11.42578125" style="1"/>
    <col min="4856" max="4856" width="28.28515625" style="1" customWidth="1"/>
    <col min="4857" max="4859" width="11.42578125" style="1"/>
    <col min="4860" max="4860" width="20.140625" style="1" customWidth="1"/>
    <col min="4861" max="5107" width="11.42578125" style="1"/>
    <col min="5108" max="5108" width="5.85546875" style="1" customWidth="1"/>
    <col min="5109" max="5109" width="11.5703125" style="1" bestFit="1" customWidth="1"/>
    <col min="5110" max="5111" width="11.42578125" style="1"/>
    <col min="5112" max="5112" width="28.28515625" style="1" customWidth="1"/>
    <col min="5113" max="5115" width="11.42578125" style="1"/>
    <col min="5116" max="5116" width="20.140625" style="1" customWidth="1"/>
    <col min="5117" max="5363" width="11.42578125" style="1"/>
    <col min="5364" max="5364" width="5.85546875" style="1" customWidth="1"/>
    <col min="5365" max="5365" width="11.5703125" style="1" bestFit="1" customWidth="1"/>
    <col min="5366" max="5367" width="11.42578125" style="1"/>
    <col min="5368" max="5368" width="28.28515625" style="1" customWidth="1"/>
    <col min="5369" max="5371" width="11.42578125" style="1"/>
    <col min="5372" max="5372" width="20.140625" style="1" customWidth="1"/>
    <col min="5373" max="5619" width="11.42578125" style="1"/>
    <col min="5620" max="5620" width="5.85546875" style="1" customWidth="1"/>
    <col min="5621" max="5621" width="11.5703125" style="1" bestFit="1" customWidth="1"/>
    <col min="5622" max="5623" width="11.42578125" style="1"/>
    <col min="5624" max="5624" width="28.28515625" style="1" customWidth="1"/>
    <col min="5625" max="5627" width="11.42578125" style="1"/>
    <col min="5628" max="5628" width="20.140625" style="1" customWidth="1"/>
    <col min="5629" max="5875" width="11.42578125" style="1"/>
    <col min="5876" max="5876" width="5.85546875" style="1" customWidth="1"/>
    <col min="5877" max="5877" width="11.5703125" style="1" bestFit="1" customWidth="1"/>
    <col min="5878" max="5879" width="11.42578125" style="1"/>
    <col min="5880" max="5880" width="28.28515625" style="1" customWidth="1"/>
    <col min="5881" max="5883" width="11.42578125" style="1"/>
    <col min="5884" max="5884" width="20.140625" style="1" customWidth="1"/>
    <col min="5885" max="6131" width="11.42578125" style="1"/>
    <col min="6132" max="6132" width="5.85546875" style="1" customWidth="1"/>
    <col min="6133" max="6133" width="11.5703125" style="1" bestFit="1" customWidth="1"/>
    <col min="6134" max="6135" width="11.42578125" style="1"/>
    <col min="6136" max="6136" width="28.28515625" style="1" customWidth="1"/>
    <col min="6137" max="6139" width="11.42578125" style="1"/>
    <col min="6140" max="6140" width="20.140625" style="1" customWidth="1"/>
    <col min="6141" max="6387" width="11.42578125" style="1"/>
    <col min="6388" max="6388" width="5.85546875" style="1" customWidth="1"/>
    <col min="6389" max="6389" width="11.5703125" style="1" bestFit="1" customWidth="1"/>
    <col min="6390" max="6391" width="11.42578125" style="1"/>
    <col min="6392" max="6392" width="28.28515625" style="1" customWidth="1"/>
    <col min="6393" max="6395" width="11.42578125" style="1"/>
    <col min="6396" max="6396" width="20.140625" style="1" customWidth="1"/>
    <col min="6397" max="6643" width="11.42578125" style="1"/>
    <col min="6644" max="6644" width="5.85546875" style="1" customWidth="1"/>
    <col min="6645" max="6645" width="11.5703125" style="1" bestFit="1" customWidth="1"/>
    <col min="6646" max="6647" width="11.42578125" style="1"/>
    <col min="6648" max="6648" width="28.28515625" style="1" customWidth="1"/>
    <col min="6649" max="6651" width="11.42578125" style="1"/>
    <col min="6652" max="6652" width="20.140625" style="1" customWidth="1"/>
    <col min="6653" max="6899" width="11.42578125" style="1"/>
    <col min="6900" max="6900" width="5.85546875" style="1" customWidth="1"/>
    <col min="6901" max="6901" width="11.5703125" style="1" bestFit="1" customWidth="1"/>
    <col min="6902" max="6903" width="11.42578125" style="1"/>
    <col min="6904" max="6904" width="28.28515625" style="1" customWidth="1"/>
    <col min="6905" max="6907" width="11.42578125" style="1"/>
    <col min="6908" max="6908" width="20.140625" style="1" customWidth="1"/>
    <col min="6909" max="7155" width="11.42578125" style="1"/>
    <col min="7156" max="7156" width="5.85546875" style="1" customWidth="1"/>
    <col min="7157" max="7157" width="11.5703125" style="1" bestFit="1" customWidth="1"/>
    <col min="7158" max="7159" width="11.42578125" style="1"/>
    <col min="7160" max="7160" width="28.28515625" style="1" customWidth="1"/>
    <col min="7161" max="7163" width="11.42578125" style="1"/>
    <col min="7164" max="7164" width="20.140625" style="1" customWidth="1"/>
    <col min="7165" max="7411" width="11.42578125" style="1"/>
    <col min="7412" max="7412" width="5.85546875" style="1" customWidth="1"/>
    <col min="7413" max="7413" width="11.5703125" style="1" bestFit="1" customWidth="1"/>
    <col min="7414" max="7415" width="11.42578125" style="1"/>
    <col min="7416" max="7416" width="28.28515625" style="1" customWidth="1"/>
    <col min="7417" max="7419" width="11.42578125" style="1"/>
    <col min="7420" max="7420" width="20.140625" style="1" customWidth="1"/>
    <col min="7421" max="7667" width="11.42578125" style="1"/>
    <col min="7668" max="7668" width="5.85546875" style="1" customWidth="1"/>
    <col min="7669" max="7669" width="11.5703125" style="1" bestFit="1" customWidth="1"/>
    <col min="7670" max="7671" width="11.42578125" style="1"/>
    <col min="7672" max="7672" width="28.28515625" style="1" customWidth="1"/>
    <col min="7673" max="7675" width="11.42578125" style="1"/>
    <col min="7676" max="7676" width="20.140625" style="1" customWidth="1"/>
    <col min="7677" max="7923" width="11.42578125" style="1"/>
    <col min="7924" max="7924" width="5.85546875" style="1" customWidth="1"/>
    <col min="7925" max="7925" width="11.5703125" style="1" bestFit="1" customWidth="1"/>
    <col min="7926" max="7927" width="11.42578125" style="1"/>
    <col min="7928" max="7928" width="28.28515625" style="1" customWidth="1"/>
    <col min="7929" max="7931" width="11.42578125" style="1"/>
    <col min="7932" max="7932" width="20.140625" style="1" customWidth="1"/>
    <col min="7933" max="8179" width="11.42578125" style="1"/>
    <col min="8180" max="8180" width="5.85546875" style="1" customWidth="1"/>
    <col min="8181" max="8181" width="11.5703125" style="1" bestFit="1" customWidth="1"/>
    <col min="8182" max="8183" width="11.42578125" style="1"/>
    <col min="8184" max="8184" width="28.28515625" style="1" customWidth="1"/>
    <col min="8185" max="8187" width="11.42578125" style="1"/>
    <col min="8188" max="8188" width="20.140625" style="1" customWidth="1"/>
    <col min="8189" max="8435" width="11.42578125" style="1"/>
    <col min="8436" max="8436" width="5.85546875" style="1" customWidth="1"/>
    <col min="8437" max="8437" width="11.5703125" style="1" bestFit="1" customWidth="1"/>
    <col min="8438" max="8439" width="11.42578125" style="1"/>
    <col min="8440" max="8440" width="28.28515625" style="1" customWidth="1"/>
    <col min="8441" max="8443" width="11.42578125" style="1"/>
    <col min="8444" max="8444" width="20.140625" style="1" customWidth="1"/>
    <col min="8445" max="8691" width="11.42578125" style="1"/>
    <col min="8692" max="8692" width="5.85546875" style="1" customWidth="1"/>
    <col min="8693" max="8693" width="11.5703125" style="1" bestFit="1" customWidth="1"/>
    <col min="8694" max="8695" width="11.42578125" style="1"/>
    <col min="8696" max="8696" width="28.28515625" style="1" customWidth="1"/>
    <col min="8697" max="8699" width="11.42578125" style="1"/>
    <col min="8700" max="8700" width="20.140625" style="1" customWidth="1"/>
    <col min="8701" max="8947" width="11.42578125" style="1"/>
    <col min="8948" max="8948" width="5.85546875" style="1" customWidth="1"/>
    <col min="8949" max="8949" width="11.5703125" style="1" bestFit="1" customWidth="1"/>
    <col min="8950" max="8951" width="11.42578125" style="1"/>
    <col min="8952" max="8952" width="28.28515625" style="1" customWidth="1"/>
    <col min="8953" max="8955" width="11.42578125" style="1"/>
    <col min="8956" max="8956" width="20.140625" style="1" customWidth="1"/>
    <col min="8957" max="9203" width="11.42578125" style="1"/>
    <col min="9204" max="9204" width="5.85546875" style="1" customWidth="1"/>
    <col min="9205" max="9205" width="11.5703125" style="1" bestFit="1" customWidth="1"/>
    <col min="9206" max="9207" width="11.42578125" style="1"/>
    <col min="9208" max="9208" width="28.28515625" style="1" customWidth="1"/>
    <col min="9209" max="9211" width="11.42578125" style="1"/>
    <col min="9212" max="9212" width="20.140625" style="1" customWidth="1"/>
    <col min="9213" max="9459" width="11.42578125" style="1"/>
    <col min="9460" max="9460" width="5.85546875" style="1" customWidth="1"/>
    <col min="9461" max="9461" width="11.5703125" style="1" bestFit="1" customWidth="1"/>
    <col min="9462" max="9463" width="11.42578125" style="1"/>
    <col min="9464" max="9464" width="28.28515625" style="1" customWidth="1"/>
    <col min="9465" max="9467" width="11.42578125" style="1"/>
    <col min="9468" max="9468" width="20.140625" style="1" customWidth="1"/>
    <col min="9469" max="9715" width="11.42578125" style="1"/>
    <col min="9716" max="9716" width="5.85546875" style="1" customWidth="1"/>
    <col min="9717" max="9717" width="11.5703125" style="1" bestFit="1" customWidth="1"/>
    <col min="9718" max="9719" width="11.42578125" style="1"/>
    <col min="9720" max="9720" width="28.28515625" style="1" customWidth="1"/>
    <col min="9721" max="9723" width="11.42578125" style="1"/>
    <col min="9724" max="9724" width="20.140625" style="1" customWidth="1"/>
    <col min="9725" max="9971" width="11.42578125" style="1"/>
    <col min="9972" max="9972" width="5.85546875" style="1" customWidth="1"/>
    <col min="9973" max="9973" width="11.5703125" style="1" bestFit="1" customWidth="1"/>
    <col min="9974" max="9975" width="11.42578125" style="1"/>
    <col min="9976" max="9976" width="28.28515625" style="1" customWidth="1"/>
    <col min="9977" max="9979" width="11.42578125" style="1"/>
    <col min="9980" max="9980" width="20.140625" style="1" customWidth="1"/>
    <col min="9981" max="10227" width="11.42578125" style="1"/>
    <col min="10228" max="10228" width="5.85546875" style="1" customWidth="1"/>
    <col min="10229" max="10229" width="11.5703125" style="1" bestFit="1" customWidth="1"/>
    <col min="10230" max="10231" width="11.42578125" style="1"/>
    <col min="10232" max="10232" width="28.28515625" style="1" customWidth="1"/>
    <col min="10233" max="10235" width="11.42578125" style="1"/>
    <col min="10236" max="10236" width="20.140625" style="1" customWidth="1"/>
    <col min="10237" max="10483" width="11.42578125" style="1"/>
    <col min="10484" max="10484" width="5.85546875" style="1" customWidth="1"/>
    <col min="10485" max="10485" width="11.5703125" style="1" bestFit="1" customWidth="1"/>
    <col min="10486" max="10487" width="11.42578125" style="1"/>
    <col min="10488" max="10488" width="28.28515625" style="1" customWidth="1"/>
    <col min="10489" max="10491" width="11.42578125" style="1"/>
    <col min="10492" max="10492" width="20.140625" style="1" customWidth="1"/>
    <col min="10493" max="10739" width="11.42578125" style="1"/>
    <col min="10740" max="10740" width="5.85546875" style="1" customWidth="1"/>
    <col min="10741" max="10741" width="11.5703125" style="1" bestFit="1" customWidth="1"/>
    <col min="10742" max="10743" width="11.42578125" style="1"/>
    <col min="10744" max="10744" width="28.28515625" style="1" customWidth="1"/>
    <col min="10745" max="10747" width="11.42578125" style="1"/>
    <col min="10748" max="10748" width="20.140625" style="1" customWidth="1"/>
    <col min="10749" max="10995" width="11.42578125" style="1"/>
    <col min="10996" max="10996" width="5.85546875" style="1" customWidth="1"/>
    <col min="10997" max="10997" width="11.5703125" style="1" bestFit="1" customWidth="1"/>
    <col min="10998" max="10999" width="11.42578125" style="1"/>
    <col min="11000" max="11000" width="28.28515625" style="1" customWidth="1"/>
    <col min="11001" max="11003" width="11.42578125" style="1"/>
    <col min="11004" max="11004" width="20.140625" style="1" customWidth="1"/>
    <col min="11005" max="11251" width="11.42578125" style="1"/>
    <col min="11252" max="11252" width="5.85546875" style="1" customWidth="1"/>
    <col min="11253" max="11253" width="11.5703125" style="1" bestFit="1" customWidth="1"/>
    <col min="11254" max="11255" width="11.42578125" style="1"/>
    <col min="11256" max="11256" width="28.28515625" style="1" customWidth="1"/>
    <col min="11257" max="11259" width="11.42578125" style="1"/>
    <col min="11260" max="11260" width="20.140625" style="1" customWidth="1"/>
    <col min="11261" max="11507" width="11.42578125" style="1"/>
    <col min="11508" max="11508" width="5.85546875" style="1" customWidth="1"/>
    <col min="11509" max="11509" width="11.5703125" style="1" bestFit="1" customWidth="1"/>
    <col min="11510" max="11511" width="11.42578125" style="1"/>
    <col min="11512" max="11512" width="28.28515625" style="1" customWidth="1"/>
    <col min="11513" max="11515" width="11.42578125" style="1"/>
    <col min="11516" max="11516" width="20.140625" style="1" customWidth="1"/>
    <col min="11517" max="11763" width="11.42578125" style="1"/>
    <col min="11764" max="11764" width="5.85546875" style="1" customWidth="1"/>
    <col min="11765" max="11765" width="11.5703125" style="1" bestFit="1" customWidth="1"/>
    <col min="11766" max="11767" width="11.42578125" style="1"/>
    <col min="11768" max="11768" width="28.28515625" style="1" customWidth="1"/>
    <col min="11769" max="11771" width="11.42578125" style="1"/>
    <col min="11772" max="11772" width="20.140625" style="1" customWidth="1"/>
    <col min="11773" max="12019" width="11.42578125" style="1"/>
    <col min="12020" max="12020" width="5.85546875" style="1" customWidth="1"/>
    <col min="12021" max="12021" width="11.5703125" style="1" bestFit="1" customWidth="1"/>
    <col min="12022" max="12023" width="11.42578125" style="1"/>
    <col min="12024" max="12024" width="28.28515625" style="1" customWidth="1"/>
    <col min="12025" max="12027" width="11.42578125" style="1"/>
    <col min="12028" max="12028" width="20.140625" style="1" customWidth="1"/>
    <col min="12029" max="12275" width="11.42578125" style="1"/>
    <col min="12276" max="12276" width="5.85546875" style="1" customWidth="1"/>
    <col min="12277" max="12277" width="11.5703125" style="1" bestFit="1" customWidth="1"/>
    <col min="12278" max="12279" width="11.42578125" style="1"/>
    <col min="12280" max="12280" width="28.28515625" style="1" customWidth="1"/>
    <col min="12281" max="12283" width="11.42578125" style="1"/>
    <col min="12284" max="12284" width="20.140625" style="1" customWidth="1"/>
    <col min="12285" max="12531" width="11.42578125" style="1"/>
    <col min="12532" max="12532" width="5.85546875" style="1" customWidth="1"/>
    <col min="12533" max="12533" width="11.5703125" style="1" bestFit="1" customWidth="1"/>
    <col min="12534" max="12535" width="11.42578125" style="1"/>
    <col min="12536" max="12536" width="28.28515625" style="1" customWidth="1"/>
    <col min="12537" max="12539" width="11.42578125" style="1"/>
    <col min="12540" max="12540" width="20.140625" style="1" customWidth="1"/>
    <col min="12541" max="12787" width="11.42578125" style="1"/>
    <col min="12788" max="12788" width="5.85546875" style="1" customWidth="1"/>
    <col min="12789" max="12789" width="11.5703125" style="1" bestFit="1" customWidth="1"/>
    <col min="12790" max="12791" width="11.42578125" style="1"/>
    <col min="12792" max="12792" width="28.28515625" style="1" customWidth="1"/>
    <col min="12793" max="12795" width="11.42578125" style="1"/>
    <col min="12796" max="12796" width="20.140625" style="1" customWidth="1"/>
    <col min="12797" max="13043" width="11.42578125" style="1"/>
    <col min="13044" max="13044" width="5.85546875" style="1" customWidth="1"/>
    <col min="13045" max="13045" width="11.5703125" style="1" bestFit="1" customWidth="1"/>
    <col min="13046" max="13047" width="11.42578125" style="1"/>
    <col min="13048" max="13048" width="28.28515625" style="1" customWidth="1"/>
    <col min="13049" max="13051" width="11.42578125" style="1"/>
    <col min="13052" max="13052" width="20.140625" style="1" customWidth="1"/>
    <col min="13053" max="13299" width="11.42578125" style="1"/>
    <col min="13300" max="13300" width="5.85546875" style="1" customWidth="1"/>
    <col min="13301" max="13301" width="11.5703125" style="1" bestFit="1" customWidth="1"/>
    <col min="13302" max="13303" width="11.42578125" style="1"/>
    <col min="13304" max="13304" width="28.28515625" style="1" customWidth="1"/>
    <col min="13305" max="13307" width="11.42578125" style="1"/>
    <col min="13308" max="13308" width="20.140625" style="1" customWidth="1"/>
    <col min="13309" max="13555" width="11.42578125" style="1"/>
    <col min="13556" max="13556" width="5.85546875" style="1" customWidth="1"/>
    <col min="13557" max="13557" width="11.5703125" style="1" bestFit="1" customWidth="1"/>
    <col min="13558" max="13559" width="11.42578125" style="1"/>
    <col min="13560" max="13560" width="28.28515625" style="1" customWidth="1"/>
    <col min="13561" max="13563" width="11.42578125" style="1"/>
    <col min="13564" max="13564" width="20.140625" style="1" customWidth="1"/>
    <col min="13565" max="13811" width="11.42578125" style="1"/>
    <col min="13812" max="13812" width="5.85546875" style="1" customWidth="1"/>
    <col min="13813" max="13813" width="11.5703125" style="1" bestFit="1" customWidth="1"/>
    <col min="13814" max="13815" width="11.42578125" style="1"/>
    <col min="13816" max="13816" width="28.28515625" style="1" customWidth="1"/>
    <col min="13817" max="13819" width="11.42578125" style="1"/>
    <col min="13820" max="13820" width="20.140625" style="1" customWidth="1"/>
    <col min="13821" max="14067" width="11.42578125" style="1"/>
    <col min="14068" max="14068" width="5.85546875" style="1" customWidth="1"/>
    <col min="14069" max="14069" width="11.5703125" style="1" bestFit="1" customWidth="1"/>
    <col min="14070" max="14071" width="11.42578125" style="1"/>
    <col min="14072" max="14072" width="28.28515625" style="1" customWidth="1"/>
    <col min="14073" max="14075" width="11.42578125" style="1"/>
    <col min="14076" max="14076" width="20.140625" style="1" customWidth="1"/>
    <col min="14077" max="14323" width="11.42578125" style="1"/>
    <col min="14324" max="14324" width="5.85546875" style="1" customWidth="1"/>
    <col min="14325" max="14325" width="11.5703125" style="1" bestFit="1" customWidth="1"/>
    <col min="14326" max="14327" width="11.42578125" style="1"/>
    <col min="14328" max="14328" width="28.28515625" style="1" customWidth="1"/>
    <col min="14329" max="14331" width="11.42578125" style="1"/>
    <col min="14332" max="14332" width="20.140625" style="1" customWidth="1"/>
    <col min="14333" max="14579" width="11.42578125" style="1"/>
    <col min="14580" max="14580" width="5.85546875" style="1" customWidth="1"/>
    <col min="14581" max="14581" width="11.5703125" style="1" bestFit="1" customWidth="1"/>
    <col min="14582" max="14583" width="11.42578125" style="1"/>
    <col min="14584" max="14584" width="28.28515625" style="1" customWidth="1"/>
    <col min="14585" max="14587" width="11.42578125" style="1"/>
    <col min="14588" max="14588" width="20.140625" style="1" customWidth="1"/>
    <col min="14589" max="14835" width="11.42578125" style="1"/>
    <col min="14836" max="14836" width="5.85546875" style="1" customWidth="1"/>
    <col min="14837" max="14837" width="11.5703125" style="1" bestFit="1" customWidth="1"/>
    <col min="14838" max="14839" width="11.42578125" style="1"/>
    <col min="14840" max="14840" width="28.28515625" style="1" customWidth="1"/>
    <col min="14841" max="14843" width="11.42578125" style="1"/>
    <col min="14844" max="14844" width="20.140625" style="1" customWidth="1"/>
    <col min="14845" max="15091" width="11.42578125" style="1"/>
    <col min="15092" max="15092" width="5.85546875" style="1" customWidth="1"/>
    <col min="15093" max="15093" width="11.5703125" style="1" bestFit="1" customWidth="1"/>
    <col min="15094" max="15095" width="11.42578125" style="1"/>
    <col min="15096" max="15096" width="28.28515625" style="1" customWidth="1"/>
    <col min="15097" max="15099" width="11.42578125" style="1"/>
    <col min="15100" max="15100" width="20.140625" style="1" customWidth="1"/>
    <col min="15101" max="15347" width="11.42578125" style="1"/>
    <col min="15348" max="15348" width="5.85546875" style="1" customWidth="1"/>
    <col min="15349" max="15349" width="11.5703125" style="1" bestFit="1" customWidth="1"/>
    <col min="15350" max="15351" width="11.42578125" style="1"/>
    <col min="15352" max="15352" width="28.28515625" style="1" customWidth="1"/>
    <col min="15353" max="15355" width="11.42578125" style="1"/>
    <col min="15356" max="15356" width="20.140625" style="1" customWidth="1"/>
    <col min="15357" max="15603" width="11.42578125" style="1"/>
    <col min="15604" max="15604" width="5.85546875" style="1" customWidth="1"/>
    <col min="15605" max="15605" width="11.5703125" style="1" bestFit="1" customWidth="1"/>
    <col min="15606" max="15607" width="11.42578125" style="1"/>
    <col min="15608" max="15608" width="28.28515625" style="1" customWidth="1"/>
    <col min="15609" max="15611" width="11.42578125" style="1"/>
    <col min="15612" max="15612" width="20.140625" style="1" customWidth="1"/>
    <col min="15613" max="15859" width="11.42578125" style="1"/>
    <col min="15860" max="15860" width="5.85546875" style="1" customWidth="1"/>
    <col min="15861" max="15861" width="11.5703125" style="1" bestFit="1" customWidth="1"/>
    <col min="15862" max="15863" width="11.42578125" style="1"/>
    <col min="15864" max="15864" width="28.28515625" style="1" customWidth="1"/>
    <col min="15865" max="15867" width="11.42578125" style="1"/>
    <col min="15868" max="15868" width="20.140625" style="1" customWidth="1"/>
    <col min="15869" max="16115" width="11.42578125" style="1"/>
    <col min="16116" max="16116" width="5.85546875" style="1" customWidth="1"/>
    <col min="16117" max="16117" width="11.5703125" style="1" bestFit="1" customWidth="1"/>
    <col min="16118" max="16119" width="11.42578125" style="1"/>
    <col min="16120" max="16120" width="28.28515625" style="1" customWidth="1"/>
    <col min="16121" max="16123" width="11.42578125" style="1"/>
    <col min="16124" max="16124" width="20.140625" style="1" customWidth="1"/>
    <col min="16125" max="16384" width="11.42578125" style="1"/>
  </cols>
  <sheetData>
    <row r="1" spans="1:14" customFormat="1" ht="6.75" customHeight="1" thickBot="1" x14ac:dyDescent="0.3"/>
    <row r="2" spans="1:14" customFormat="1" ht="17.25" customHeight="1" thickBot="1" x14ac:dyDescent="0.3">
      <c r="B2" s="64" t="s">
        <v>19</v>
      </c>
      <c r="C2" s="65"/>
      <c r="D2" s="65"/>
      <c r="E2" s="65"/>
      <c r="F2" s="65"/>
      <c r="G2" s="66"/>
      <c r="I2" s="64" t="s">
        <v>18</v>
      </c>
      <c r="J2" s="65"/>
      <c r="K2" s="65"/>
      <c r="L2" s="65"/>
      <c r="M2" s="65"/>
      <c r="N2" s="66"/>
    </row>
    <row r="3" spans="1:14" customFormat="1" ht="6.75" customHeight="1" thickBot="1" x14ac:dyDescent="0.3">
      <c r="I3" s="14"/>
      <c r="J3" s="14"/>
      <c r="K3" s="14"/>
      <c r="L3" s="14"/>
      <c r="M3" s="14"/>
      <c r="N3" s="14"/>
    </row>
    <row r="4" spans="1:14" ht="27.75" customHeight="1" thickBot="1" x14ac:dyDescent="0.3">
      <c r="A4"/>
      <c r="B4" s="50" t="s">
        <v>8</v>
      </c>
      <c r="C4" s="51"/>
      <c r="D4" s="52"/>
      <c r="E4" s="28" t="s">
        <v>7</v>
      </c>
      <c r="F4" s="59" t="s">
        <v>6</v>
      </c>
      <c r="G4" s="60"/>
      <c r="H4" s="5"/>
      <c r="I4" s="27" t="s">
        <v>16</v>
      </c>
      <c r="J4" s="27" t="s">
        <v>15</v>
      </c>
      <c r="K4" s="27" t="s">
        <v>17</v>
      </c>
      <c r="L4" s="27" t="s">
        <v>9</v>
      </c>
      <c r="M4" s="39" t="s">
        <v>14</v>
      </c>
      <c r="N4" s="41"/>
    </row>
    <row r="5" spans="1:14" ht="18.75" thickBot="1" x14ac:dyDescent="0.3">
      <c r="A5"/>
      <c r="B5" s="53"/>
      <c r="C5" s="54"/>
      <c r="D5" s="55"/>
      <c r="E5" s="50" t="s">
        <v>5</v>
      </c>
      <c r="F5" s="62">
        <v>2.5000000000000001E-2</v>
      </c>
      <c r="G5" s="63"/>
      <c r="H5" s="5"/>
      <c r="I5" s="25">
        <v>1300</v>
      </c>
      <c r="J5" s="26">
        <f>(INDEX($B$27:$E$41,MATCH($I$5,$B$27:$B$41,0),2))</f>
        <v>125</v>
      </c>
      <c r="K5" s="26">
        <f>(INDEX($B$27:$E$41,MATCH($I$5,$B$27:$B$41,0),3))</f>
        <v>7</v>
      </c>
      <c r="L5" s="26">
        <f>(INDEX($B$27:$E$41,MATCH($I$5,$B$27:$B$41,0),4))</f>
        <v>8</v>
      </c>
      <c r="M5" s="36">
        <f>IF(J5&lt;&gt;0,(I5/J5),0)</f>
        <v>10.4</v>
      </c>
      <c r="N5" s="38"/>
    </row>
    <row r="6" spans="1:14" ht="18.75" thickBot="1" x14ac:dyDescent="0.3">
      <c r="A6"/>
      <c r="B6" s="56"/>
      <c r="C6" s="57"/>
      <c r="D6" s="58"/>
      <c r="E6" s="61"/>
      <c r="F6" s="7" t="s">
        <v>4</v>
      </c>
      <c r="G6" s="6" t="s">
        <v>3</v>
      </c>
      <c r="H6" s="5"/>
    </row>
    <row r="7" spans="1:14" customFormat="1" ht="15" x14ac:dyDescent="0.25">
      <c r="B7" s="19">
        <v>2</v>
      </c>
      <c r="C7" s="19" t="s">
        <v>2</v>
      </c>
      <c r="D7" s="19">
        <v>8</v>
      </c>
      <c r="E7" s="19">
        <v>2</v>
      </c>
      <c r="F7" s="20">
        <v>1</v>
      </c>
      <c r="G7" s="20">
        <v>1</v>
      </c>
      <c r="H7" s="2"/>
    </row>
    <row r="8" spans="1:14" customFormat="1" ht="15" x14ac:dyDescent="0.25">
      <c r="B8" s="21">
        <v>9</v>
      </c>
      <c r="C8" s="21" t="s">
        <v>2</v>
      </c>
      <c r="D8" s="21">
        <v>15</v>
      </c>
      <c r="E8" s="21">
        <v>3</v>
      </c>
      <c r="F8" s="22">
        <v>1</v>
      </c>
      <c r="G8" s="22">
        <v>1</v>
      </c>
      <c r="H8" s="2"/>
    </row>
    <row r="9" spans="1:14" customFormat="1" ht="15" x14ac:dyDescent="0.25">
      <c r="B9" s="23">
        <v>16</v>
      </c>
      <c r="C9" s="23" t="s">
        <v>2</v>
      </c>
      <c r="D9" s="23">
        <v>25</v>
      </c>
      <c r="E9" s="23">
        <v>5</v>
      </c>
      <c r="F9" s="24">
        <v>1</v>
      </c>
      <c r="G9" s="24">
        <v>1</v>
      </c>
      <c r="H9" s="2"/>
    </row>
    <row r="10" spans="1:14" customFormat="1" ht="15" x14ac:dyDescent="0.25">
      <c r="B10" s="21">
        <v>26</v>
      </c>
      <c r="C10" s="21" t="s">
        <v>2</v>
      </c>
      <c r="D10" s="21">
        <v>50</v>
      </c>
      <c r="E10" s="21">
        <v>8</v>
      </c>
      <c r="F10" s="22">
        <v>1</v>
      </c>
      <c r="G10" s="22">
        <v>2</v>
      </c>
      <c r="H10" s="2"/>
    </row>
    <row r="11" spans="1:14" customFormat="1" ht="15" x14ac:dyDescent="0.25">
      <c r="B11" s="23">
        <v>51</v>
      </c>
      <c r="C11" s="23" t="s">
        <v>2</v>
      </c>
      <c r="D11" s="23">
        <v>90</v>
      </c>
      <c r="E11" s="23">
        <v>13</v>
      </c>
      <c r="F11" s="24">
        <v>1</v>
      </c>
      <c r="G11" s="24">
        <v>2</v>
      </c>
      <c r="H11" s="2"/>
    </row>
    <row r="12" spans="1:14" customFormat="1" ht="15" x14ac:dyDescent="0.25">
      <c r="B12" s="21">
        <v>91</v>
      </c>
      <c r="C12" s="21" t="s">
        <v>2</v>
      </c>
      <c r="D12" s="21">
        <v>150</v>
      </c>
      <c r="E12" s="21">
        <v>20</v>
      </c>
      <c r="F12" s="22">
        <v>1</v>
      </c>
      <c r="G12" s="22">
        <v>2</v>
      </c>
      <c r="H12" s="2"/>
    </row>
    <row r="13" spans="1:14" customFormat="1" ht="15" x14ac:dyDescent="0.25">
      <c r="B13" s="23">
        <v>151</v>
      </c>
      <c r="C13" s="23" t="s">
        <v>2</v>
      </c>
      <c r="D13" s="23">
        <v>280</v>
      </c>
      <c r="E13" s="23">
        <v>32</v>
      </c>
      <c r="F13" s="23">
        <v>2</v>
      </c>
      <c r="G13" s="23">
        <v>3</v>
      </c>
      <c r="H13" s="2"/>
    </row>
    <row r="14" spans="1:14" customFormat="1" ht="15" x14ac:dyDescent="0.25">
      <c r="B14" s="21">
        <v>281</v>
      </c>
      <c r="C14" s="21" t="s">
        <v>2</v>
      </c>
      <c r="D14" s="21">
        <v>500</v>
      </c>
      <c r="E14" s="21">
        <v>50</v>
      </c>
      <c r="F14" s="21">
        <v>3</v>
      </c>
      <c r="G14" s="21">
        <v>4</v>
      </c>
      <c r="H14" s="2"/>
    </row>
    <row r="15" spans="1:14" customFormat="1" ht="15" x14ac:dyDescent="0.25">
      <c r="B15" s="23">
        <v>501</v>
      </c>
      <c r="C15" s="23" t="s">
        <v>2</v>
      </c>
      <c r="D15" s="23">
        <v>1200</v>
      </c>
      <c r="E15" s="23">
        <v>80</v>
      </c>
      <c r="F15" s="23">
        <v>5</v>
      </c>
      <c r="G15" s="23">
        <v>6</v>
      </c>
      <c r="H15" s="2"/>
    </row>
    <row r="16" spans="1:14" customFormat="1" ht="15" x14ac:dyDescent="0.25">
      <c r="B16" s="21">
        <v>1201</v>
      </c>
      <c r="C16" s="21" t="s">
        <v>2</v>
      </c>
      <c r="D16" s="21">
        <v>3200</v>
      </c>
      <c r="E16" s="21">
        <v>125</v>
      </c>
      <c r="F16" s="21">
        <v>7</v>
      </c>
      <c r="G16" s="21">
        <v>8</v>
      </c>
      <c r="H16" s="2"/>
    </row>
    <row r="17" spans="1:9" customFormat="1" ht="15" x14ac:dyDescent="0.25">
      <c r="B17" s="23">
        <v>3201</v>
      </c>
      <c r="C17" s="23" t="s">
        <v>2</v>
      </c>
      <c r="D17" s="23">
        <v>10000</v>
      </c>
      <c r="E17" s="23">
        <v>200</v>
      </c>
      <c r="F17" s="23">
        <v>10</v>
      </c>
      <c r="G17" s="23">
        <v>11</v>
      </c>
      <c r="H17" s="2"/>
    </row>
    <row r="18" spans="1:9" customFormat="1" ht="15" x14ac:dyDescent="0.25">
      <c r="B18" s="21">
        <v>10001</v>
      </c>
      <c r="C18" s="21" t="s">
        <v>2</v>
      </c>
      <c r="D18" s="21">
        <v>35000</v>
      </c>
      <c r="E18" s="21">
        <v>315</v>
      </c>
      <c r="F18" s="21">
        <v>14</v>
      </c>
      <c r="G18" s="21">
        <v>15</v>
      </c>
      <c r="H18" s="2"/>
    </row>
    <row r="19" spans="1:9" customFormat="1" ht="15" x14ac:dyDescent="0.25">
      <c r="B19" s="23">
        <v>35001</v>
      </c>
      <c r="C19" s="23" t="s">
        <v>2</v>
      </c>
      <c r="D19" s="23">
        <v>150000</v>
      </c>
      <c r="E19" s="23">
        <v>500</v>
      </c>
      <c r="F19" s="24">
        <v>21</v>
      </c>
      <c r="G19" s="24">
        <v>22</v>
      </c>
      <c r="H19" s="2"/>
    </row>
    <row r="20" spans="1:9" customFormat="1" ht="15" x14ac:dyDescent="0.25">
      <c r="B20" s="21">
        <v>150001</v>
      </c>
      <c r="C20" s="21" t="s">
        <v>2</v>
      </c>
      <c r="D20" s="21">
        <v>500000</v>
      </c>
      <c r="E20" s="21">
        <v>800</v>
      </c>
      <c r="F20" s="22">
        <v>21</v>
      </c>
      <c r="G20" s="22">
        <v>22</v>
      </c>
      <c r="H20" s="2"/>
    </row>
    <row r="21" spans="1:9" customFormat="1" ht="15" x14ac:dyDescent="0.25">
      <c r="B21" s="4">
        <v>500001</v>
      </c>
      <c r="C21" s="4" t="s">
        <v>2</v>
      </c>
      <c r="D21" s="4">
        <v>10000000</v>
      </c>
      <c r="E21" s="4">
        <v>1250</v>
      </c>
      <c r="F21" s="3">
        <v>21</v>
      </c>
      <c r="G21" s="3">
        <v>22</v>
      </c>
      <c r="H21" s="2"/>
    </row>
    <row r="22" spans="1:9" x14ac:dyDescent="0.25">
      <c r="A22"/>
      <c r="B22" s="48" t="s">
        <v>1</v>
      </c>
      <c r="C22" s="49"/>
      <c r="D22"/>
      <c r="E22"/>
      <c r="F22"/>
      <c r="G22"/>
      <c r="H22"/>
      <c r="I22"/>
    </row>
    <row r="23" spans="1:9" x14ac:dyDescent="0.25">
      <c r="B23" s="42" t="s">
        <v>0</v>
      </c>
      <c r="C23" s="43"/>
      <c r="D23" s="43"/>
      <c r="E23" s="43"/>
      <c r="F23" s="43"/>
      <c r="G23" s="44"/>
    </row>
    <row r="24" spans="1:9" ht="9" customHeight="1" x14ac:dyDescent="0.25">
      <c r="B24" s="45"/>
      <c r="C24" s="46"/>
      <c r="D24" s="46"/>
      <c r="E24" s="46"/>
      <c r="F24" s="46"/>
      <c r="G24" s="47"/>
    </row>
    <row r="26" spans="1:9" x14ac:dyDescent="0.25">
      <c r="B26" s="18" t="s">
        <v>13</v>
      </c>
      <c r="C26" s="18" t="s">
        <v>12</v>
      </c>
      <c r="D26" s="18" t="s">
        <v>11</v>
      </c>
      <c r="E26" s="18" t="s">
        <v>10</v>
      </c>
    </row>
    <row r="27" spans="1:9" x14ac:dyDescent="0.25">
      <c r="B27" s="17">
        <f>IF(C27&gt;0,$I$5,0)</f>
        <v>0</v>
      </c>
      <c r="C27" s="17">
        <f t="shared" ref="C27:C41" si="0">IF(AND($I$5&gt;=B7,$I$5&lt;=D7),E7,0)</f>
        <v>0</v>
      </c>
      <c r="D27" s="17">
        <f t="shared" ref="D27:D41" si="1">IF(AND($I$5&gt;=B7,$I$5&lt;=D7),F7,0)</f>
        <v>0</v>
      </c>
      <c r="E27" s="17">
        <f t="shared" ref="E27:E41" si="2">IF(AND($I$5&gt;=B7,$I$5&lt;=D7),G7,0)</f>
        <v>0</v>
      </c>
    </row>
    <row r="28" spans="1:9" x14ac:dyDescent="0.25">
      <c r="B28" s="15">
        <f t="shared" ref="B28:B41" si="3">IF(C28&gt;0,$I$5,0)</f>
        <v>0</v>
      </c>
      <c r="C28" s="15">
        <f t="shared" si="0"/>
        <v>0</v>
      </c>
      <c r="D28" s="15">
        <f t="shared" si="1"/>
        <v>0</v>
      </c>
      <c r="E28" s="15">
        <f t="shared" si="2"/>
        <v>0</v>
      </c>
    </row>
    <row r="29" spans="1:9" x14ac:dyDescent="0.25">
      <c r="B29" s="15">
        <f t="shared" si="3"/>
        <v>0</v>
      </c>
      <c r="C29" s="15">
        <f t="shared" si="0"/>
        <v>0</v>
      </c>
      <c r="D29" s="15">
        <f t="shared" si="1"/>
        <v>0</v>
      </c>
      <c r="E29" s="15">
        <f t="shared" si="2"/>
        <v>0</v>
      </c>
    </row>
    <row r="30" spans="1:9" x14ac:dyDescent="0.25">
      <c r="B30" s="15">
        <f t="shared" si="3"/>
        <v>0</v>
      </c>
      <c r="C30" s="15">
        <f t="shared" si="0"/>
        <v>0</v>
      </c>
      <c r="D30" s="15">
        <f t="shared" si="1"/>
        <v>0</v>
      </c>
      <c r="E30" s="15">
        <f t="shared" si="2"/>
        <v>0</v>
      </c>
    </row>
    <row r="31" spans="1:9" x14ac:dyDescent="0.25">
      <c r="B31" s="15">
        <f t="shared" si="3"/>
        <v>0</v>
      </c>
      <c r="C31" s="15">
        <f t="shared" si="0"/>
        <v>0</v>
      </c>
      <c r="D31" s="15">
        <f t="shared" si="1"/>
        <v>0</v>
      </c>
      <c r="E31" s="15">
        <f t="shared" si="2"/>
        <v>0</v>
      </c>
    </row>
    <row r="32" spans="1:9" x14ac:dyDescent="0.25">
      <c r="B32" s="15">
        <f t="shared" si="3"/>
        <v>0</v>
      </c>
      <c r="C32" s="15">
        <f t="shared" si="0"/>
        <v>0</v>
      </c>
      <c r="D32" s="15">
        <f t="shared" si="1"/>
        <v>0</v>
      </c>
      <c r="E32" s="15">
        <f t="shared" si="2"/>
        <v>0</v>
      </c>
    </row>
    <row r="33" spans="2:5" x14ac:dyDescent="0.25">
      <c r="B33" s="15">
        <f t="shared" si="3"/>
        <v>0</v>
      </c>
      <c r="C33" s="15">
        <f t="shared" si="0"/>
        <v>0</v>
      </c>
      <c r="D33" s="15">
        <f t="shared" si="1"/>
        <v>0</v>
      </c>
      <c r="E33" s="15">
        <f t="shared" si="2"/>
        <v>0</v>
      </c>
    </row>
    <row r="34" spans="2:5" x14ac:dyDescent="0.25">
      <c r="B34" s="15">
        <f t="shared" si="3"/>
        <v>0</v>
      </c>
      <c r="C34" s="15">
        <f t="shared" si="0"/>
        <v>0</v>
      </c>
      <c r="D34" s="15">
        <f t="shared" si="1"/>
        <v>0</v>
      </c>
      <c r="E34" s="15">
        <f t="shared" si="2"/>
        <v>0</v>
      </c>
    </row>
    <row r="35" spans="2:5" x14ac:dyDescent="0.25">
      <c r="B35" s="15">
        <f t="shared" si="3"/>
        <v>0</v>
      </c>
      <c r="C35" s="15">
        <f t="shared" si="0"/>
        <v>0</v>
      </c>
      <c r="D35" s="15">
        <f t="shared" si="1"/>
        <v>0</v>
      </c>
      <c r="E35" s="15">
        <f t="shared" si="2"/>
        <v>0</v>
      </c>
    </row>
    <row r="36" spans="2:5" x14ac:dyDescent="0.25">
      <c r="B36" s="15">
        <f t="shared" si="3"/>
        <v>1300</v>
      </c>
      <c r="C36" s="15">
        <f t="shared" si="0"/>
        <v>125</v>
      </c>
      <c r="D36" s="15">
        <f t="shared" si="1"/>
        <v>7</v>
      </c>
      <c r="E36" s="15">
        <f t="shared" si="2"/>
        <v>8</v>
      </c>
    </row>
    <row r="37" spans="2:5" x14ac:dyDescent="0.25">
      <c r="B37" s="15">
        <f t="shared" si="3"/>
        <v>0</v>
      </c>
      <c r="C37" s="15">
        <f t="shared" si="0"/>
        <v>0</v>
      </c>
      <c r="D37" s="15">
        <f t="shared" si="1"/>
        <v>0</v>
      </c>
      <c r="E37" s="15">
        <f t="shared" si="2"/>
        <v>0</v>
      </c>
    </row>
    <row r="38" spans="2:5" x14ac:dyDescent="0.25">
      <c r="B38" s="15">
        <f t="shared" si="3"/>
        <v>0</v>
      </c>
      <c r="C38" s="15">
        <f t="shared" si="0"/>
        <v>0</v>
      </c>
      <c r="D38" s="15">
        <f t="shared" si="1"/>
        <v>0</v>
      </c>
      <c r="E38" s="15">
        <f t="shared" si="2"/>
        <v>0</v>
      </c>
    </row>
    <row r="39" spans="2:5" x14ac:dyDescent="0.25">
      <c r="B39" s="15">
        <f t="shared" si="3"/>
        <v>0</v>
      </c>
      <c r="C39" s="15">
        <f t="shared" si="0"/>
        <v>0</v>
      </c>
      <c r="D39" s="15">
        <f t="shared" si="1"/>
        <v>0</v>
      </c>
      <c r="E39" s="15">
        <f t="shared" si="2"/>
        <v>0</v>
      </c>
    </row>
    <row r="40" spans="2:5" x14ac:dyDescent="0.25">
      <c r="B40" s="15">
        <f t="shared" si="3"/>
        <v>0</v>
      </c>
      <c r="C40" s="15">
        <f t="shared" si="0"/>
        <v>0</v>
      </c>
      <c r="D40" s="15">
        <f t="shared" si="1"/>
        <v>0</v>
      </c>
      <c r="E40" s="15">
        <f t="shared" si="2"/>
        <v>0</v>
      </c>
    </row>
    <row r="41" spans="2:5" x14ac:dyDescent="0.25">
      <c r="B41" s="15">
        <f t="shared" si="3"/>
        <v>0</v>
      </c>
      <c r="C41" s="15">
        <f t="shared" si="0"/>
        <v>0</v>
      </c>
      <c r="D41" s="15">
        <f t="shared" si="1"/>
        <v>0</v>
      </c>
      <c r="E41" s="15">
        <f t="shared" si="2"/>
        <v>0</v>
      </c>
    </row>
  </sheetData>
  <mergeCells count="10">
    <mergeCell ref="B22:C22"/>
    <mergeCell ref="B23:G24"/>
    <mergeCell ref="M5:N5"/>
    <mergeCell ref="B2:G2"/>
    <mergeCell ref="I2:N2"/>
    <mergeCell ref="M4:N4"/>
    <mergeCell ref="B4:D6"/>
    <mergeCell ref="F4:G4"/>
    <mergeCell ref="E5:E6"/>
    <mergeCell ref="F5:G5"/>
  </mergeCells>
  <pageMargins left="0.75" right="0.75" top="1.52" bottom="1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Consulta</vt:lpstr>
      <vt:lpstr>Tabla_Militar</vt:lpstr>
      <vt:lpstr>Independiente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</dc:creator>
  <cp:lastModifiedBy>Yornandy</cp:lastModifiedBy>
  <dcterms:created xsi:type="dcterms:W3CDTF">2011-09-08T00:56:16Z</dcterms:created>
  <dcterms:modified xsi:type="dcterms:W3CDTF">2016-10-22T01:12:03Z</dcterms:modified>
</cp:coreProperties>
</file>